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omments2.xml" ContentType="application/vnd.openxmlformats-officedocument.spreadsheetml.comments+xml"/>
  <Override PartName="/xl/charts/chart1.xml" ContentType="application/vnd.openxmlformats-officedocument.drawingml.chart+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226"/>
  <workbookPr codeName="DieseArbeitsmappe"/>
  <mc:AlternateContent xmlns:mc="http://schemas.openxmlformats.org/markup-compatibility/2006">
    <mc:Choice Requires="x15">
      <x15ac:absPath xmlns:x15ac="http://schemas.microsoft.com/office/spreadsheetml/2010/11/ac" url="C:\Users\iSerge\Dropbox\@fileswork\@iManagement\Tools_einzeln\"/>
    </mc:Choice>
  </mc:AlternateContent>
  <xr:revisionPtr revIDLastSave="0" documentId="13_ncr:1_{582AAEE8-57C7-4F74-9798-CF9FA196B72C}" xr6:coauthVersionLast="32" xr6:coauthVersionMax="32" xr10:uidLastSave="{00000000-0000-0000-0000-000000000000}"/>
  <bookViews>
    <workbookView showSheetTabs="0" xWindow="240" yWindow="825" windowWidth="15150" windowHeight="6810" tabRatio="830" firstSheet="1" activeTab="1" xr2:uid="{00000000-000D-0000-FFFF-FFFF00000000}"/>
  </bookViews>
  <sheets>
    <sheet name=" " sheetId="82" state="veryHidden" r:id="rId1"/>
    <sheet name="Machbarkeit" sheetId="90" r:id="rId2"/>
    <sheet name="Logo" sheetId="104" r:id="rId3"/>
  </sheets>
  <externalReferences>
    <externalReference r:id="rId4"/>
  </externalReferences>
  <definedNames>
    <definedName name="_xlnm._FilterDatabase" localSheetId="0" hidden="1">' '!$A$2:$WVO$848</definedName>
    <definedName name="Bars">OFFSET([1]Pareto!$F$7,0,0,COUNT([1]Pareto!$F:$F))</definedName>
    <definedName name="Datum">' '!$Z$4</definedName>
    <definedName name="_xlnm.Print_Area" localSheetId="1">Machbarkeit!$A$1:$I$96</definedName>
    <definedName name="_xlnm.Print_Titles" localSheetId="1">Machbarkeit!$1:$1</definedName>
    <definedName name="Ersatzprodukte">Machbarkeit!$C$43</definedName>
    <definedName name="graph_2_stakeholder">#REF!</definedName>
    <definedName name="Graph_Risk">#REF!</definedName>
    <definedName name="graph_stakeholder">#REF!</definedName>
    <definedName name="Kunden">Machbarkeit!$C$73</definedName>
    <definedName name="Lieferanten">Machbarkeit!$C$58</definedName>
    <definedName name="Mitbewerber">Machbarkeit!$C$24</definedName>
    <definedName name="paretoXaxis">OFFSET([1]Pareto!$E$7,0,0,COUNT([1]Pareto!$F:$F))</definedName>
    <definedName name="Percentage">OFFSET([1]Pareto!$H$7,0,0,COUNT([1]Pareto!$F:$F))</definedName>
    <definedName name="Rivalitaet">Machbarkeit!$C$88</definedName>
    <definedName name="Sprachen">' '!$C$3:$G$3</definedName>
    <definedName name="Strategie_1">#REF!</definedName>
    <definedName name="Strategie_2">#REF!</definedName>
    <definedName name="Strategie_3">#REF!</definedName>
    <definedName name="Strategie_4">#REF!</definedName>
    <definedName name="Strategie_5">#REF!</definedName>
    <definedName name="Strategie_6">#REF!</definedName>
    <definedName name="top_2">Machbarkeit!$A$2</definedName>
  </definedNames>
  <calcPr calcId="179017"/>
  <fileRecoveryPr autoRecover="0"/>
</workbook>
</file>

<file path=xl/calcChain.xml><?xml version="1.0" encoding="utf-8"?>
<calcChain xmlns="http://schemas.openxmlformats.org/spreadsheetml/2006/main">
  <c r="A635" i="82" l="1"/>
  <c r="A634" i="82"/>
  <c r="A633" i="82"/>
  <c r="A632" i="82"/>
  <c r="A631" i="82"/>
  <c r="A630" i="82"/>
  <c r="A629" i="82"/>
  <c r="A628" i="82"/>
  <c r="A627" i="82"/>
  <c r="A626" i="82"/>
  <c r="A848" i="82" l="1"/>
  <c r="A847" i="82"/>
  <c r="A846" i="82"/>
  <c r="A845" i="82"/>
  <c r="A844" i="82"/>
  <c r="A843" i="82"/>
  <c r="A842" i="82"/>
  <c r="A841" i="82"/>
  <c r="A840" i="82"/>
  <c r="A839" i="82"/>
  <c r="A838" i="82"/>
  <c r="A837" i="82"/>
  <c r="A836" i="82"/>
  <c r="A835" i="82"/>
  <c r="A834" i="82"/>
  <c r="A833" i="82"/>
  <c r="A832" i="82"/>
  <c r="A831" i="82"/>
  <c r="A830" i="82"/>
  <c r="A829" i="82"/>
  <c r="A828" i="82"/>
  <c r="A827" i="82"/>
  <c r="A826" i="82"/>
  <c r="A825" i="82"/>
  <c r="A824" i="82"/>
  <c r="A823" i="82"/>
  <c r="A822" i="82"/>
  <c r="A821" i="82"/>
  <c r="A820" i="82"/>
  <c r="A819" i="82"/>
  <c r="A818" i="82"/>
  <c r="A817" i="82"/>
  <c r="A816" i="82"/>
  <c r="A815" i="82"/>
  <c r="A814" i="82"/>
  <c r="A813" i="82"/>
  <c r="A812" i="82"/>
  <c r="A811" i="82"/>
  <c r="A810" i="82"/>
  <c r="A809" i="82"/>
  <c r="A808" i="82"/>
  <c r="A807" i="82"/>
  <c r="A806" i="82"/>
  <c r="A805" i="82"/>
  <c r="A804" i="82"/>
  <c r="A803" i="82"/>
  <c r="A802" i="82"/>
  <c r="A801" i="82"/>
  <c r="A800" i="82"/>
  <c r="A799" i="82"/>
  <c r="A754" i="82"/>
  <c r="A753" i="82"/>
  <c r="A752" i="82"/>
  <c r="A751" i="82"/>
  <c r="A750" i="82"/>
  <c r="A749" i="82"/>
  <c r="A748" i="82"/>
  <c r="A747" i="82"/>
  <c r="A746" i="82"/>
  <c r="A745" i="82"/>
  <c r="A744" i="82"/>
  <c r="A743" i="82"/>
  <c r="A742" i="82"/>
  <c r="A741" i="82"/>
  <c r="A740" i="82"/>
  <c r="A739" i="82"/>
  <c r="A738" i="82"/>
  <c r="A737" i="82"/>
  <c r="A736" i="82"/>
  <c r="A735" i="82"/>
  <c r="A734" i="82"/>
  <c r="A733" i="82"/>
  <c r="A732" i="82"/>
  <c r="A731" i="82"/>
  <c r="A702" i="82"/>
  <c r="A701" i="82"/>
  <c r="A700" i="82"/>
  <c r="A699" i="82"/>
  <c r="A698" i="82"/>
  <c r="A697" i="82"/>
  <c r="A696" i="82"/>
  <c r="A695" i="82"/>
  <c r="A694" i="82"/>
  <c r="A693" i="82"/>
  <c r="A692" i="82"/>
  <c r="A691" i="82"/>
  <c r="A690" i="82"/>
  <c r="A689" i="82"/>
  <c r="A688" i="82"/>
  <c r="A687" i="82"/>
  <c r="A686" i="82"/>
  <c r="A685" i="82"/>
  <c r="A684" i="82"/>
  <c r="A683" i="82"/>
  <c r="A682" i="82"/>
  <c r="A681" i="82"/>
  <c r="A680" i="82"/>
  <c r="A679" i="82"/>
  <c r="A678" i="82"/>
  <c r="A677" i="82"/>
  <c r="A676" i="82"/>
  <c r="A675" i="82"/>
  <c r="A674" i="82"/>
  <c r="A673" i="82"/>
  <c r="A672" i="82"/>
  <c r="A671" i="82"/>
  <c r="A670" i="82"/>
  <c r="A669" i="82"/>
  <c r="A668" i="82"/>
  <c r="A667" i="82"/>
  <c r="A666" i="82"/>
  <c r="A665" i="82"/>
  <c r="A664" i="82"/>
  <c r="A663" i="82"/>
  <c r="A662" i="82"/>
  <c r="A661" i="82"/>
  <c r="A660" i="82"/>
  <c r="A659" i="82"/>
  <c r="A658" i="82"/>
  <c r="A657" i="82"/>
  <c r="A656" i="82"/>
  <c r="A655" i="82"/>
  <c r="A654" i="82"/>
  <c r="A653" i="82"/>
  <c r="A652" i="82"/>
  <c r="A651" i="82"/>
  <c r="A650" i="82"/>
  <c r="A649" i="82"/>
  <c r="A648" i="82"/>
  <c r="A647" i="82"/>
  <c r="A646" i="82"/>
  <c r="A645" i="82"/>
  <c r="A644" i="82"/>
  <c r="A643" i="82"/>
  <c r="A642" i="82"/>
  <c r="A641" i="82"/>
  <c r="A640" i="82"/>
  <c r="A639" i="82"/>
  <c r="A638" i="82"/>
  <c r="A637" i="82"/>
  <c r="A636" i="82"/>
  <c r="A625" i="82"/>
  <c r="A624" i="82"/>
  <c r="A623" i="82"/>
  <c r="A622" i="82"/>
  <c r="A621" i="82"/>
  <c r="A620" i="82"/>
  <c r="A619" i="82"/>
  <c r="A618" i="82"/>
  <c r="A617" i="82"/>
  <c r="A616" i="82"/>
  <c r="A615" i="82"/>
  <c r="A614" i="82"/>
  <c r="A613" i="82"/>
  <c r="A612" i="82"/>
  <c r="A611" i="82"/>
  <c r="A610" i="82"/>
  <c r="A609" i="82"/>
  <c r="A608" i="82"/>
  <c r="A607" i="82"/>
  <c r="A606" i="82"/>
  <c r="A605" i="82"/>
  <c r="A604" i="82"/>
  <c r="A603" i="82"/>
  <c r="A602" i="82"/>
  <c r="A601" i="82"/>
  <c r="A600" i="82"/>
  <c r="A599" i="82"/>
  <c r="A598" i="82"/>
  <c r="A597" i="82"/>
  <c r="A596" i="82"/>
  <c r="A595" i="82"/>
  <c r="A594" i="82"/>
  <c r="A593" i="82"/>
  <c r="A592" i="82"/>
  <c r="A591" i="82"/>
  <c r="A590" i="82"/>
  <c r="A589" i="82"/>
  <c r="A588" i="82"/>
  <c r="A587" i="82"/>
  <c r="A586" i="82"/>
  <c r="A585" i="82"/>
  <c r="A584" i="82"/>
  <c r="A583" i="82"/>
  <c r="A582" i="82"/>
  <c r="A581" i="82"/>
  <c r="A580" i="82"/>
  <c r="A579" i="82"/>
  <c r="A578" i="82"/>
  <c r="A577" i="82"/>
  <c r="A576" i="82"/>
  <c r="A575" i="82"/>
  <c r="A574" i="82"/>
  <c r="A573" i="82"/>
  <c r="A572" i="82"/>
  <c r="A571" i="82"/>
  <c r="A570" i="82"/>
  <c r="A569" i="82"/>
  <c r="A568" i="82"/>
  <c r="A567" i="82"/>
  <c r="A566" i="82"/>
  <c r="A565" i="82"/>
  <c r="A564" i="82"/>
  <c r="A563" i="82"/>
  <c r="A562" i="82"/>
  <c r="A561" i="82"/>
  <c r="A560" i="82"/>
  <c r="A559" i="82"/>
  <c r="A558" i="82"/>
  <c r="A557" i="82"/>
  <c r="A556" i="82"/>
  <c r="A555" i="82"/>
  <c r="A554" i="82"/>
  <c r="A553" i="82"/>
  <c r="A552" i="82"/>
  <c r="A551" i="82"/>
  <c r="A550" i="82"/>
  <c r="A549" i="82"/>
  <c r="A548" i="82"/>
  <c r="A547" i="82"/>
  <c r="A546" i="82"/>
  <c r="A545" i="82"/>
  <c r="A544" i="82"/>
  <c r="A543" i="82"/>
  <c r="A542" i="82"/>
  <c r="A541" i="82"/>
  <c r="A540" i="82"/>
  <c r="A539" i="82"/>
  <c r="A538" i="82"/>
  <c r="A537" i="82"/>
  <c r="A536" i="82"/>
  <c r="A535" i="82"/>
  <c r="A534" i="82"/>
  <c r="A533" i="82"/>
  <c r="A532" i="82"/>
  <c r="A531" i="82"/>
  <c r="A530" i="82"/>
  <c r="A529" i="82"/>
  <c r="A528" i="82"/>
  <c r="A527" i="82"/>
  <c r="A526" i="82"/>
  <c r="A525" i="82"/>
  <c r="A524" i="82"/>
  <c r="A523" i="82"/>
  <c r="A522" i="82"/>
  <c r="A521" i="82"/>
  <c r="A520" i="82"/>
  <c r="A519" i="82"/>
  <c r="A518" i="82"/>
  <c r="A517" i="82"/>
  <c r="A516" i="82"/>
  <c r="A515" i="82"/>
  <c r="A514" i="82"/>
  <c r="A513" i="82"/>
  <c r="A512" i="82"/>
  <c r="A511" i="82"/>
  <c r="A510" i="82"/>
  <c r="A509" i="82"/>
  <c r="A508" i="82"/>
  <c r="A507" i="82"/>
  <c r="A506" i="82"/>
  <c r="A505" i="82"/>
  <c r="A504" i="82"/>
  <c r="A503" i="82"/>
  <c r="A502" i="82"/>
  <c r="A501" i="82"/>
  <c r="A500" i="82"/>
  <c r="A499" i="82"/>
  <c r="A498" i="82"/>
  <c r="A497" i="82"/>
  <c r="A496" i="82"/>
  <c r="A495" i="82"/>
  <c r="A494" i="82"/>
  <c r="A493" i="82"/>
  <c r="A492" i="82"/>
  <c r="A491" i="82"/>
  <c r="A490" i="82"/>
  <c r="A489" i="82"/>
  <c r="A488" i="82"/>
  <c r="A487" i="82"/>
  <c r="A486" i="82"/>
  <c r="A485" i="82"/>
  <c r="A484" i="82"/>
  <c r="A483" i="82"/>
  <c r="A482" i="82"/>
  <c r="A481" i="82"/>
  <c r="A480" i="82"/>
  <c r="A479" i="82"/>
  <c r="A478" i="82"/>
  <c r="A477" i="82"/>
  <c r="A476" i="82"/>
  <c r="A475" i="82"/>
  <c r="A474" i="82"/>
  <c r="A473" i="82"/>
  <c r="A472" i="82"/>
  <c r="A471" i="82"/>
  <c r="A470" i="82"/>
  <c r="A469" i="82"/>
  <c r="A468" i="82"/>
  <c r="A467" i="82"/>
  <c r="D34" i="90" s="1"/>
  <c r="A466" i="82"/>
  <c r="A465" i="82"/>
  <c r="I23" i="90" s="1"/>
  <c r="J23" i="90" s="1"/>
  <c r="A464" i="82"/>
  <c r="H23" i="90" s="1"/>
  <c r="A463" i="82"/>
  <c r="G23" i="90" s="1"/>
  <c r="A462" i="82"/>
  <c r="E38" i="90" s="1"/>
  <c r="A461" i="82"/>
  <c r="F23" i="90" s="1"/>
  <c r="A460" i="82"/>
  <c r="D23" i="90" s="1"/>
  <c r="A459" i="82"/>
  <c r="C23" i="90" s="1"/>
  <c r="A458" i="82"/>
  <c r="B23" i="90" s="1"/>
  <c r="A457" i="82"/>
  <c r="C52" i="90" s="1"/>
  <c r="F7" i="90" s="1"/>
  <c r="A456" i="82"/>
  <c r="C82" i="90" s="1"/>
  <c r="F9" i="90" s="1"/>
  <c r="A455" i="82"/>
  <c r="C37" i="90" s="1"/>
  <c r="F6" i="90" s="1"/>
  <c r="A454" i="82"/>
  <c r="C67" i="90" s="1"/>
  <c r="F8" i="90" s="1"/>
  <c r="A453" i="82"/>
  <c r="C22" i="90" s="1"/>
  <c r="F5" i="90" s="1"/>
  <c r="A452" i="82"/>
  <c r="B1" i="90" s="1"/>
  <c r="A451" i="82"/>
  <c r="A450" i="82"/>
  <c r="A449" i="82"/>
  <c r="A448" i="82"/>
  <c r="A447" i="82"/>
  <c r="A446" i="82"/>
  <c r="A445" i="82"/>
  <c r="A444" i="82"/>
  <c r="A443" i="82"/>
  <c r="A442" i="82"/>
  <c r="A441" i="82"/>
  <c r="A440" i="82"/>
  <c r="A439" i="82"/>
  <c r="A438" i="82"/>
  <c r="A437" i="82"/>
  <c r="A436" i="82"/>
  <c r="A435" i="82"/>
  <c r="A434" i="82"/>
  <c r="A433" i="82"/>
  <c r="A432" i="82"/>
  <c r="A431" i="82"/>
  <c r="A430" i="82"/>
  <c r="A429" i="82"/>
  <c r="A428" i="82"/>
  <c r="A427" i="82"/>
  <c r="A426" i="82"/>
  <c r="A425" i="82"/>
  <c r="A424" i="82"/>
  <c r="A423" i="82"/>
  <c r="A422" i="82"/>
  <c r="A421" i="82"/>
  <c r="A420" i="82"/>
  <c r="A419" i="82"/>
  <c r="A418" i="82"/>
  <c r="A417" i="82"/>
  <c r="A416" i="82"/>
  <c r="A415" i="82"/>
  <c r="A414" i="82"/>
  <c r="A413" i="82"/>
  <c r="A412" i="82"/>
  <c r="A411" i="82"/>
  <c r="A410" i="82"/>
  <c r="A409" i="82"/>
  <c r="A408" i="82"/>
  <c r="A407" i="82"/>
  <c r="A406" i="82"/>
  <c r="A405" i="82"/>
  <c r="A404" i="82"/>
  <c r="A403" i="82"/>
  <c r="A402" i="82"/>
  <c r="A401" i="82"/>
  <c r="A400" i="82"/>
  <c r="A399" i="82"/>
  <c r="A398" i="82"/>
  <c r="A397" i="82"/>
  <c r="A396" i="82"/>
  <c r="A395" i="82"/>
  <c r="A394" i="82"/>
  <c r="A393" i="82"/>
  <c r="A392" i="82"/>
  <c r="A391" i="82"/>
  <c r="A390" i="82"/>
  <c r="A389" i="82"/>
  <c r="A388" i="82"/>
  <c r="A387" i="82"/>
  <c r="A386" i="82"/>
  <c r="A385" i="82"/>
  <c r="A384" i="82"/>
  <c r="A383" i="82"/>
  <c r="A382" i="82"/>
  <c r="A381" i="82"/>
  <c r="A380" i="82"/>
  <c r="A379" i="82"/>
  <c r="A378" i="82"/>
  <c r="A377" i="82"/>
  <c r="A376" i="82"/>
  <c r="A375" i="82"/>
  <c r="A374" i="82"/>
  <c r="A373" i="82"/>
  <c r="A372" i="82"/>
  <c r="A371" i="82"/>
  <c r="A370" i="82"/>
  <c r="A369" i="82"/>
  <c r="A368" i="82"/>
  <c r="A367" i="82"/>
  <c r="A366" i="82"/>
  <c r="A365" i="82"/>
  <c r="A364" i="82"/>
  <c r="A363" i="82"/>
  <c r="A362" i="82"/>
  <c r="A361" i="82"/>
  <c r="A360" i="82"/>
  <c r="A359" i="82"/>
  <c r="A358" i="82"/>
  <c r="A357" i="82"/>
  <c r="A356" i="82"/>
  <c r="A355" i="82"/>
  <c r="A354" i="82"/>
  <c r="A353" i="82"/>
  <c r="A352" i="82"/>
  <c r="A351" i="82"/>
  <c r="A350" i="82"/>
  <c r="A349" i="82"/>
  <c r="A348" i="82"/>
  <c r="A347" i="82"/>
  <c r="A346" i="82"/>
  <c r="A345" i="82"/>
  <c r="A344" i="82"/>
  <c r="A343" i="82"/>
  <c r="A342" i="82"/>
  <c r="A341" i="82"/>
  <c r="A340" i="82"/>
  <c r="A339" i="82"/>
  <c r="A338" i="82"/>
  <c r="A337" i="82"/>
  <c r="A336" i="82"/>
  <c r="A335" i="82"/>
  <c r="A334" i="82"/>
  <c r="A333" i="82"/>
  <c r="A332" i="82"/>
  <c r="A331" i="82"/>
  <c r="A330" i="82"/>
  <c r="A329" i="82"/>
  <c r="A328" i="82"/>
  <c r="A327" i="82"/>
  <c r="A326" i="82"/>
  <c r="A325" i="82"/>
  <c r="A324" i="82"/>
  <c r="A323" i="82"/>
  <c r="A322" i="82"/>
  <c r="A321" i="82"/>
  <c r="A320" i="82"/>
  <c r="A319" i="82"/>
  <c r="A318" i="82"/>
  <c r="A317" i="82"/>
  <c r="A316" i="82"/>
  <c r="A315" i="82"/>
  <c r="A314" i="82"/>
  <c r="A313" i="82"/>
  <c r="A312" i="82"/>
  <c r="A311" i="82"/>
  <c r="A310" i="82"/>
  <c r="A309" i="82"/>
  <c r="A308" i="82"/>
  <c r="A307" i="82"/>
  <c r="A306" i="82"/>
  <c r="A305" i="82"/>
  <c r="A304" i="82"/>
  <c r="A303" i="82"/>
  <c r="A302" i="82"/>
  <c r="A301" i="82"/>
  <c r="A300" i="82"/>
  <c r="A299" i="82"/>
  <c r="A298" i="82"/>
  <c r="A297" i="82"/>
  <c r="A296" i="82"/>
  <c r="A295" i="82"/>
  <c r="A294" i="82"/>
  <c r="A293" i="82"/>
  <c r="A292" i="82"/>
  <c r="A291" i="82"/>
  <c r="A290" i="82"/>
  <c r="A289" i="82"/>
  <c r="A288" i="82"/>
  <c r="A287" i="82"/>
  <c r="A286" i="82"/>
  <c r="A285" i="82"/>
  <c r="A284" i="82"/>
  <c r="A283" i="82"/>
  <c r="A282" i="82"/>
  <c r="A281" i="82"/>
  <c r="A280" i="82"/>
  <c r="A279" i="82"/>
  <c r="A278" i="82"/>
  <c r="A277" i="82"/>
  <c r="A276" i="82"/>
  <c r="A275" i="82"/>
  <c r="A274" i="82"/>
  <c r="A273" i="82"/>
  <c r="A272" i="82"/>
  <c r="A271" i="82"/>
  <c r="A270" i="82"/>
  <c r="A269" i="82"/>
  <c r="A268" i="82"/>
  <c r="A267" i="82"/>
  <c r="A266" i="82"/>
  <c r="A265" i="82"/>
  <c r="A264" i="82"/>
  <c r="A263" i="82"/>
  <c r="A262" i="82"/>
  <c r="A261" i="82"/>
  <c r="A260" i="82"/>
  <c r="A259" i="82"/>
  <c r="A258" i="82"/>
  <c r="A257" i="82"/>
  <c r="A256" i="82"/>
  <c r="A255" i="82"/>
  <c r="A254" i="82"/>
  <c r="A253" i="82"/>
  <c r="A252" i="82"/>
  <c r="A251" i="82"/>
  <c r="A250" i="82"/>
  <c r="A249" i="82"/>
  <c r="A248" i="82"/>
  <c r="A247" i="82"/>
  <c r="A246" i="82"/>
  <c r="A245" i="82"/>
  <c r="A244" i="82"/>
  <c r="A243" i="82"/>
  <c r="A242" i="82"/>
  <c r="A241" i="82"/>
  <c r="A240" i="82"/>
  <c r="A239" i="82"/>
  <c r="A238" i="82"/>
  <c r="A237" i="82"/>
  <c r="A236" i="82"/>
  <c r="A235" i="82"/>
  <c r="A234" i="82"/>
  <c r="A233" i="82"/>
  <c r="A232" i="82"/>
  <c r="A231" i="82"/>
  <c r="A230" i="82"/>
  <c r="A229" i="82"/>
  <c r="A228" i="82"/>
  <c r="A227" i="82"/>
  <c r="A226" i="82"/>
  <c r="A225" i="82"/>
  <c r="A224" i="82"/>
  <c r="A223" i="82"/>
  <c r="A222" i="82"/>
  <c r="A221" i="82"/>
  <c r="A220" i="82"/>
  <c r="A219" i="82"/>
  <c r="A218" i="82"/>
  <c r="A217" i="82"/>
  <c r="A216" i="82"/>
  <c r="A215" i="82"/>
  <c r="A214" i="82"/>
  <c r="A213" i="82"/>
  <c r="A212" i="82"/>
  <c r="A211" i="82"/>
  <c r="A210" i="82"/>
  <c r="A209" i="82"/>
  <c r="A208" i="82"/>
  <c r="A207" i="82"/>
  <c r="A206" i="82"/>
  <c r="A205" i="82"/>
  <c r="A204" i="82"/>
  <c r="A203" i="82"/>
  <c r="A202" i="82"/>
  <c r="A201" i="82"/>
  <c r="A200" i="82"/>
  <c r="A199" i="82"/>
  <c r="A198" i="82"/>
  <c r="A197" i="82"/>
  <c r="A196" i="82"/>
  <c r="A195" i="82"/>
  <c r="A194" i="82"/>
  <c r="A193" i="82"/>
  <c r="A192" i="82"/>
  <c r="A191" i="82"/>
  <c r="A190" i="82"/>
  <c r="A189" i="82"/>
  <c r="A188" i="82"/>
  <c r="A187" i="82"/>
  <c r="A186" i="82"/>
  <c r="A184" i="82"/>
  <c r="A183" i="82"/>
  <c r="A182" i="82"/>
  <c r="A181" i="82"/>
  <c r="A180" i="82"/>
  <c r="A178" i="82"/>
  <c r="A177" i="82"/>
  <c r="A176" i="82"/>
  <c r="A175" i="82"/>
  <c r="A174" i="82"/>
  <c r="A173" i="82"/>
  <c r="A172" i="82"/>
  <c r="A171" i="82"/>
  <c r="A170" i="82"/>
  <c r="A169" i="82"/>
  <c r="A168" i="82"/>
  <c r="A167" i="82"/>
  <c r="A166" i="82"/>
  <c r="A165" i="82"/>
  <c r="A164" i="82"/>
  <c r="A163" i="82"/>
  <c r="A162" i="82"/>
  <c r="A161" i="82"/>
  <c r="A160" i="82"/>
  <c r="A159" i="82"/>
  <c r="A158" i="82"/>
  <c r="A157" i="82"/>
  <c r="A156" i="82"/>
  <c r="A155" i="82"/>
  <c r="A154" i="82"/>
  <c r="A153" i="82"/>
  <c r="A152" i="82"/>
  <c r="A151" i="82"/>
  <c r="A150" i="82"/>
  <c r="A149" i="82"/>
  <c r="A148" i="82"/>
  <c r="A147" i="82"/>
  <c r="A146" i="82"/>
  <c r="A145" i="82"/>
  <c r="A144" i="82"/>
  <c r="A143" i="82"/>
  <c r="A142" i="82"/>
  <c r="A141" i="82"/>
  <c r="A140" i="82"/>
  <c r="A139" i="82"/>
  <c r="A138" i="82"/>
  <c r="A137" i="82"/>
  <c r="A136" i="82"/>
  <c r="A135" i="82"/>
  <c r="A134" i="82"/>
  <c r="A133" i="82"/>
  <c r="A132" i="82"/>
  <c r="A131" i="82"/>
  <c r="A130" i="82"/>
  <c r="A129" i="82"/>
  <c r="A128" i="82"/>
  <c r="A127" i="82"/>
  <c r="A126" i="82"/>
  <c r="A125" i="82"/>
  <c r="A123" i="82"/>
  <c r="A122" i="82"/>
  <c r="A121" i="82"/>
  <c r="A119" i="82"/>
  <c r="A118" i="82"/>
  <c r="A117" i="82"/>
  <c r="A116" i="82"/>
  <c r="A115" i="82"/>
  <c r="A114" i="82"/>
  <c r="A113" i="82"/>
  <c r="A112" i="82"/>
  <c r="A111" i="82"/>
  <c r="A110" i="82"/>
  <c r="A109" i="82"/>
  <c r="A108" i="82"/>
  <c r="A107" i="82"/>
  <c r="A106" i="82"/>
  <c r="A105" i="82"/>
  <c r="A104" i="82"/>
  <c r="A103" i="82"/>
  <c r="A102" i="82"/>
  <c r="A101" i="82"/>
  <c r="A100" i="82"/>
  <c r="A99" i="82"/>
  <c r="A98" i="82"/>
  <c r="A97" i="82"/>
  <c r="A96" i="82"/>
  <c r="A95" i="82"/>
  <c r="A94" i="82"/>
  <c r="A93" i="82"/>
  <c r="A92" i="82"/>
  <c r="A91" i="82"/>
  <c r="A90" i="82"/>
  <c r="A89" i="82"/>
  <c r="A88" i="82"/>
  <c r="A87" i="82"/>
  <c r="A86" i="82"/>
  <c r="A85" i="82"/>
  <c r="A84" i="82"/>
  <c r="A83" i="82"/>
  <c r="A82" i="82"/>
  <c r="A81" i="82"/>
  <c r="A80" i="82"/>
  <c r="A79" i="82"/>
  <c r="A78" i="82"/>
  <c r="A77" i="82"/>
  <c r="A76" i="82"/>
  <c r="A75" i="82"/>
  <c r="A74" i="82"/>
  <c r="A73" i="82"/>
  <c r="A72" i="82"/>
  <c r="A71" i="82"/>
  <c r="A70" i="82"/>
  <c r="A69" i="82"/>
  <c r="A68" i="82"/>
  <c r="A67" i="82"/>
  <c r="A66" i="82"/>
  <c r="A65" i="82"/>
  <c r="A64" i="82"/>
  <c r="A63" i="82"/>
  <c r="A62" i="82"/>
  <c r="A61" i="82"/>
  <c r="A60" i="82"/>
  <c r="A59" i="82"/>
  <c r="A58" i="82"/>
  <c r="A57" i="82"/>
  <c r="A56" i="82"/>
  <c r="A55" i="82"/>
  <c r="A54" i="82"/>
  <c r="A53" i="82"/>
  <c r="A52" i="82"/>
  <c r="A51" i="82"/>
  <c r="A50" i="82"/>
  <c r="A49" i="82"/>
  <c r="A48" i="82"/>
  <c r="A47" i="82"/>
  <c r="D4" i="104" s="1"/>
  <c r="A46" i="82"/>
  <c r="A45" i="82"/>
  <c r="A44" i="82"/>
  <c r="A43" i="82"/>
  <c r="A42" i="82"/>
  <c r="A41" i="82"/>
  <c r="A40" i="82"/>
  <c r="A39" i="82"/>
  <c r="A38" i="82"/>
  <c r="A37" i="82"/>
  <c r="A36" i="82"/>
  <c r="A35" i="82"/>
  <c r="A34" i="82"/>
  <c r="A33" i="82"/>
  <c r="A32" i="82"/>
  <c r="A31" i="82"/>
  <c r="A30" i="82"/>
  <c r="A29" i="82"/>
  <c r="A28" i="82"/>
  <c r="A27" i="82"/>
  <c r="A26" i="82"/>
  <c r="A25" i="82"/>
  <c r="A24" i="82"/>
  <c r="A23" i="82"/>
  <c r="A22" i="82"/>
  <c r="A21" i="82"/>
  <c r="A20" i="82"/>
  <c r="A19" i="82"/>
  <c r="A18" i="82"/>
  <c r="A17" i="82"/>
  <c r="A16" i="82"/>
  <c r="A15" i="82"/>
  <c r="A14" i="82"/>
  <c r="A13" i="82"/>
  <c r="A12" i="82"/>
  <c r="A11" i="82"/>
  <c r="A10" i="82"/>
  <c r="A9" i="82"/>
  <c r="A8" i="82"/>
  <c r="A7" i="82"/>
  <c r="A6" i="82"/>
  <c r="A5" i="82"/>
  <c r="A1" i="82"/>
  <c r="Z5" i="82"/>
  <c r="E94" i="90"/>
  <c r="G9" i="90"/>
  <c r="E79" i="90"/>
  <c r="E64" i="90"/>
  <c r="E49" i="90"/>
  <c r="E34" i="90"/>
  <c r="G5" i="90" s="1"/>
  <c r="F124" i="82"/>
  <c r="E124" i="82"/>
  <c r="D124" i="82"/>
  <c r="A124" i="82" s="1"/>
  <c r="C124" i="82"/>
  <c r="D120" i="82"/>
  <c r="A120" i="82" s="1"/>
  <c r="E120" i="82"/>
  <c r="F120" i="82"/>
  <c r="C120" i="82"/>
  <c r="F185" i="82"/>
  <c r="E185" i="82"/>
  <c r="D185" i="82"/>
  <c r="A185" i="82" s="1"/>
  <c r="C185" i="82"/>
  <c r="D179" i="82"/>
  <c r="A179" i="82" s="1"/>
  <c r="E179" i="82"/>
  <c r="F179" i="82"/>
  <c r="C179" i="82"/>
  <c r="G8" i="90"/>
  <c r="G7" i="90"/>
  <c r="G6" i="90"/>
  <c r="J25" i="90"/>
  <c r="B85" i="90"/>
  <c r="B86" i="90"/>
  <c r="B87" i="90" s="1"/>
  <c r="B88" i="90" s="1"/>
  <c r="B89" i="90" s="1"/>
  <c r="B90" i="90" s="1"/>
  <c r="B91" i="90" s="1"/>
  <c r="B92" i="90" s="1"/>
  <c r="B93" i="90"/>
  <c r="B70" i="90"/>
  <c r="B71" i="90"/>
  <c r="B72" i="90"/>
  <c r="B73" i="90" s="1"/>
  <c r="B74" i="90" s="1"/>
  <c r="B75" i="90" s="1"/>
  <c r="B76" i="90" s="1"/>
  <c r="B77" i="90" s="1"/>
  <c r="B78" i="90" s="1"/>
  <c r="B55" i="90"/>
  <c r="B56" i="90" s="1"/>
  <c r="B57" i="90" s="1"/>
  <c r="B58" i="90" s="1"/>
  <c r="B59" i="90" s="1"/>
  <c r="B60" i="90" s="1"/>
  <c r="B61" i="90" s="1"/>
  <c r="B62" i="90" s="1"/>
  <c r="B63" i="90" s="1"/>
  <c r="B40" i="90"/>
  <c r="B41" i="90" s="1"/>
  <c r="B42" i="90" s="1"/>
  <c r="B43" i="90" s="1"/>
  <c r="B44" i="90" s="1"/>
  <c r="B45" i="90"/>
  <c r="B46" i="90" s="1"/>
  <c r="B47" i="90" s="1"/>
  <c r="B48" i="90" s="1"/>
  <c r="B25" i="90"/>
  <c r="B26" i="90"/>
  <c r="B27" i="90" s="1"/>
  <c r="B28" i="90" s="1"/>
  <c r="B29" i="90" s="1"/>
  <c r="B30" i="90" s="1"/>
  <c r="B31" i="90" s="1"/>
  <c r="B32" i="90" s="1"/>
  <c r="B33" i="90"/>
  <c r="J24" i="90"/>
  <c r="H38" i="90" l="1"/>
  <c r="H83" i="90"/>
  <c r="H68" i="90"/>
  <c r="H53" i="90"/>
  <c r="E23" i="90"/>
  <c r="B38" i="90"/>
  <c r="B53" i="90"/>
  <c r="B68" i="90"/>
  <c r="B83" i="90"/>
  <c r="F53" i="90"/>
  <c r="F38" i="90"/>
  <c r="F83" i="90"/>
  <c r="F68" i="90"/>
  <c r="G68" i="90"/>
  <c r="G83" i="90"/>
  <c r="G38" i="90"/>
  <c r="G53" i="90"/>
  <c r="C83" i="90"/>
  <c r="C68" i="90"/>
  <c r="C53" i="90"/>
  <c r="C38" i="90"/>
  <c r="I83" i="90"/>
  <c r="I38" i="90"/>
  <c r="I53" i="90"/>
  <c r="I68" i="90"/>
  <c r="D64" i="90"/>
  <c r="D94" i="90"/>
  <c r="D79" i="90"/>
  <c r="D49" i="90"/>
  <c r="D83" i="90"/>
  <c r="D53" i="90"/>
  <c r="D68" i="90"/>
  <c r="D38" i="90"/>
  <c r="E53" i="90" l="1"/>
  <c r="E68" i="90"/>
  <c r="E83" i="90"/>
  <c r="J39" i="90"/>
  <c r="J38" i="90"/>
  <c r="J40" i="90"/>
  <c r="J54" i="90"/>
  <c r="J55" i="90"/>
  <c r="J53" i="90"/>
  <c r="J85" i="90"/>
  <c r="J83" i="90"/>
  <c r="J84" i="90"/>
  <c r="J69" i="90"/>
  <c r="J70" i="90"/>
  <c r="J68" i="9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Alessandra</author>
  </authors>
  <commentList>
    <comment ref="D436" authorId="0" shapeId="0" xr:uid="{00000000-0006-0000-0000-000001000000}">
      <text>
        <r>
          <rPr>
            <b/>
            <sz val="9"/>
            <color indexed="81"/>
            <rFont val="Tahoma"/>
            <family val="2"/>
          </rPr>
          <t>Alessandra:</t>
        </r>
        <r>
          <rPr>
            <sz val="9"/>
            <color indexed="81"/>
            <rFont val="Tahoma"/>
            <family val="2"/>
          </rPr>
          <t xml:space="preserve">
falls zu "probabilité" gehörend: weibliche Form</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iSerge</author>
  </authors>
  <commentList>
    <comment ref="F23" authorId="0" shapeId="0" xr:uid="{00000000-0006-0000-1700-000001000000}">
      <text>
        <r>
          <rPr>
            <sz val="9"/>
            <color indexed="81"/>
            <rFont val="Tahoma"/>
            <family val="2"/>
          </rPr>
          <t>min. 0
max. 3</t>
        </r>
      </text>
    </comment>
    <comment ref="I68" authorId="0" shapeId="0" xr:uid="{00000000-0006-0000-1700-000004000000}">
      <text>
        <r>
          <rPr>
            <sz val="9"/>
            <color indexed="81"/>
            <rFont val="Tahoma"/>
            <family val="2"/>
          </rPr>
          <t>1=grün
2=orange
3=rot</t>
        </r>
        <r>
          <rPr>
            <b/>
            <sz val="9"/>
            <color indexed="81"/>
            <rFont val="Tahoma"/>
            <family val="2"/>
          </rPr>
          <t xml:space="preserve">
</t>
        </r>
      </text>
    </comment>
  </commentList>
</comments>
</file>

<file path=xl/sharedStrings.xml><?xml version="1.0" encoding="utf-8"?>
<sst xmlns="http://schemas.openxmlformats.org/spreadsheetml/2006/main" count="3191" uniqueCount="1935">
  <si>
    <t>IST</t>
  </si>
  <si>
    <t>Stand</t>
  </si>
  <si>
    <t>Projektnummer:</t>
  </si>
  <si>
    <t>Ende:</t>
  </si>
  <si>
    <t>Projektbezeichnung:</t>
  </si>
  <si>
    <t>AuftraggeberIn:</t>
  </si>
  <si>
    <t>Abteilung:</t>
  </si>
  <si>
    <t>geändert am:</t>
  </si>
  <si>
    <t>StellvertreterIn:</t>
  </si>
  <si>
    <t>Strategisches Ziel:</t>
  </si>
  <si>
    <t>Budget / Ressourcen / Personen</t>
  </si>
  <si>
    <t>Diverses 1:</t>
  </si>
  <si>
    <t>Diverses 2:</t>
  </si>
  <si>
    <t>Diverses 3:</t>
  </si>
  <si>
    <t>Wann?</t>
  </si>
  <si>
    <t>Was?</t>
  </si>
  <si>
    <t>Wer?</t>
  </si>
  <si>
    <t>Genehmigt?</t>
  </si>
  <si>
    <t>Bemerkungen</t>
  </si>
  <si>
    <t>Datum</t>
  </si>
  <si>
    <t>Unterschrift AuftraggeberIn</t>
  </si>
  <si>
    <t>Unterschrift ProjektleiterIn</t>
  </si>
  <si>
    <t>Detailplanung</t>
  </si>
  <si>
    <t>Gesamtprojekt</t>
  </si>
  <si>
    <t>Budget/Ressourcen</t>
  </si>
  <si>
    <t>Termine/Planung</t>
  </si>
  <si>
    <t>Budget</t>
  </si>
  <si>
    <t>SALDO</t>
  </si>
  <si>
    <t>in %</t>
  </si>
  <si>
    <t>War das Projekt erfolgreich?</t>
  </si>
  <si>
    <t>Begründung:</t>
  </si>
  <si>
    <t>Wurden alle Projektziele erreicht?</t>
  </si>
  <si>
    <t>Wurde das Budget eingehalten?</t>
  </si>
  <si>
    <t>Problemanalyse</t>
  </si>
  <si>
    <t>Grobplanung</t>
  </si>
  <si>
    <t>Projektteam</t>
  </si>
  <si>
    <t>Go/NoGo</t>
  </si>
  <si>
    <t>Teilprojekte definieren</t>
  </si>
  <si>
    <t>Verantwortungen klären</t>
  </si>
  <si>
    <t>Definition Schnittstellen</t>
  </si>
  <si>
    <t>Definition Arbeitspakete</t>
  </si>
  <si>
    <t>Detailkonzept umsetzen</t>
  </si>
  <si>
    <t>Projektverfolgung</t>
  </si>
  <si>
    <t>Planung aktualisieren</t>
  </si>
  <si>
    <t>Auftraggeber informieren</t>
  </si>
  <si>
    <t>Schlussbericht</t>
  </si>
  <si>
    <t>Auflösung des Projektes</t>
  </si>
  <si>
    <t>Ergebnisse sicherstellen</t>
  </si>
  <si>
    <t>Teilresultate sichern</t>
  </si>
  <si>
    <t xml:space="preserve">Go/NoGo Grobkonzept </t>
  </si>
  <si>
    <t>Woche</t>
  </si>
  <si>
    <t>Name</t>
  </si>
  <si>
    <t>Vorname</t>
  </si>
  <si>
    <t>Kürzel</t>
  </si>
  <si>
    <t>e-mail</t>
  </si>
  <si>
    <t>Telefon</t>
  </si>
  <si>
    <t>Anz.</t>
  </si>
  <si>
    <t>vgl. Detail Projektteam</t>
  </si>
  <si>
    <t>vgl. Detail Projektbudget (intern)</t>
  </si>
  <si>
    <t>vgl. Detail Projektbudget (extern)</t>
  </si>
  <si>
    <t>Ja</t>
  </si>
  <si>
    <t>Beginn</t>
  </si>
  <si>
    <t>Ende</t>
  </si>
  <si>
    <t>MS</t>
  </si>
  <si>
    <t>INITIALISIERUNGSPHASE</t>
  </si>
  <si>
    <t>PLANUNGSPHASE</t>
  </si>
  <si>
    <t>REALISIERUNGSPHASE</t>
  </si>
  <si>
    <t>ABSCHLUSSPHASE</t>
  </si>
  <si>
    <t>Bemerkungen/Beilagen</t>
  </si>
  <si>
    <t>Projektauftrag</t>
  </si>
  <si>
    <t>Grobkonzept</t>
  </si>
  <si>
    <t>Detailkonzept</t>
  </si>
  <si>
    <t>Fin:</t>
  </si>
  <si>
    <t>Mandant:</t>
  </si>
  <si>
    <t>Objectif stratégique</t>
  </si>
  <si>
    <t>Budget / Ressources / Personnes</t>
  </si>
  <si>
    <t>Quand?</t>
  </si>
  <si>
    <t>Quoi?</t>
  </si>
  <si>
    <t>Projektziele (SMART = Spezifisch, Messbar, Akzeptiert, Realisierbar, Terminierbar)</t>
  </si>
  <si>
    <t>Personalaufw.:</t>
  </si>
  <si>
    <t>voir détail "équipe de projet"</t>
  </si>
  <si>
    <t>Divers 1 :</t>
  </si>
  <si>
    <t>voir détail "budget interne"</t>
  </si>
  <si>
    <t>voir détail "budget externe"</t>
  </si>
  <si>
    <t>Qui?</t>
  </si>
  <si>
    <t>Approuvé?</t>
  </si>
  <si>
    <t>Date</t>
  </si>
  <si>
    <t>Analyse du problème</t>
  </si>
  <si>
    <t>Analyse SWOT</t>
  </si>
  <si>
    <t>Planification sommaire</t>
  </si>
  <si>
    <t>Définir les sous-projets</t>
  </si>
  <si>
    <t>Définition des interfaces</t>
  </si>
  <si>
    <t>Définition des travaux</t>
  </si>
  <si>
    <t>Concept sommaire</t>
  </si>
  <si>
    <t>Concept détaillé</t>
  </si>
  <si>
    <t>Ass. résultats partiels</t>
  </si>
  <si>
    <t>Actualiser planification</t>
  </si>
  <si>
    <t>Informer le mandant</t>
  </si>
  <si>
    <t>Assurer les résultats</t>
  </si>
  <si>
    <t>Rapport final</t>
  </si>
  <si>
    <t>Début</t>
  </si>
  <si>
    <t>Fin</t>
  </si>
  <si>
    <t>EI</t>
  </si>
  <si>
    <t>PHASE D'INITIALISATION</t>
  </si>
  <si>
    <t>PHASE DE PLANIFICATION</t>
  </si>
  <si>
    <t>PHASE DE CONCEPTION</t>
  </si>
  <si>
    <t>PHASE DE RÉALISATION</t>
  </si>
  <si>
    <t>PHASE DE FINALISATION</t>
  </si>
  <si>
    <t>Semaine</t>
  </si>
  <si>
    <t>Planification détaillée</t>
  </si>
  <si>
    <t>Oui</t>
  </si>
  <si>
    <t>Budget/Ressources</t>
  </si>
  <si>
    <t>Délais/Planification</t>
  </si>
  <si>
    <t>Commentaires</t>
  </si>
  <si>
    <t>SOLDE</t>
  </si>
  <si>
    <t>en %</t>
  </si>
  <si>
    <t>Projet couronné de succès ?</t>
  </si>
  <si>
    <t>Est-ce que tous les objectifs ont été atteints?</t>
  </si>
  <si>
    <t>Le budget a-t-il été respecté ?</t>
  </si>
  <si>
    <t>Justification:</t>
  </si>
  <si>
    <t>Signature mandant</t>
  </si>
  <si>
    <t>Nom</t>
  </si>
  <si>
    <t>Prénom</t>
  </si>
  <si>
    <t>Einheitspreis</t>
  </si>
  <si>
    <t>Remarques</t>
  </si>
  <si>
    <t>Prix unitaire</t>
  </si>
  <si>
    <t>Libellé</t>
  </si>
  <si>
    <t>Projektauftrag besprechen und von AuftraggeberIn unterschreiben</t>
  </si>
  <si>
    <t>Detailplan erstellt und  Go/No Go von AuftraggeberIn</t>
  </si>
  <si>
    <t>Grobkonzept erstellt und Go/No Go von AuftraggeberIn</t>
  </si>
  <si>
    <t>Detailkonzept erstellt und Go/No Go von AuftraggeberIn</t>
  </si>
  <si>
    <t>Monatlicher Zwischenrapport an AuftraggeberIn</t>
  </si>
  <si>
    <t>Schlussrapport an AuftraggeberIn</t>
  </si>
  <si>
    <t>Rapport final à l'attention du mandant</t>
  </si>
  <si>
    <t>Deutsch</t>
  </si>
  <si>
    <t>Aktuelle Sprache</t>
  </si>
  <si>
    <t>Sprache 1</t>
  </si>
  <si>
    <t>Sprache 2</t>
  </si>
  <si>
    <t>Sprache 3</t>
  </si>
  <si>
    <t>Sprache 4</t>
  </si>
  <si>
    <t>Sprache 5</t>
  </si>
  <si>
    <t>Aktuell angezeigte Sprache</t>
  </si>
  <si>
    <t>5_???</t>
  </si>
  <si>
    <t>Français</t>
  </si>
  <si>
    <t>Ressourcen</t>
  </si>
  <si>
    <t>Ressources</t>
  </si>
  <si>
    <t>Planung</t>
  </si>
  <si>
    <t>Konzept</t>
  </si>
  <si>
    <t>Realisierung</t>
  </si>
  <si>
    <t>Abschluss</t>
  </si>
  <si>
    <t>Grob</t>
  </si>
  <si>
    <t>Detail</t>
  </si>
  <si>
    <t>Initialisation</t>
  </si>
  <si>
    <t>Planification</t>
  </si>
  <si>
    <t>Conception</t>
  </si>
  <si>
    <t>Réalisation</t>
  </si>
  <si>
    <t>Finalisation</t>
  </si>
  <si>
    <t>Sommaire</t>
  </si>
  <si>
    <t>Détail</t>
  </si>
  <si>
    <t>Auftrag</t>
  </si>
  <si>
    <t>Schluss-bericht</t>
  </si>
  <si>
    <t>Mandat</t>
  </si>
  <si>
    <t>Concept</t>
  </si>
  <si>
    <t>État</t>
  </si>
  <si>
    <t>Sortieren</t>
  </si>
  <si>
    <t>Trier</t>
  </si>
  <si>
    <t>läuft planmässig</t>
  </si>
  <si>
    <t>comme prévu</t>
  </si>
  <si>
    <t>kritisch</t>
  </si>
  <si>
    <t>critique</t>
  </si>
  <si>
    <t>im Auge behalten</t>
  </si>
  <si>
    <t>à surveiller</t>
  </si>
  <si>
    <t>ja</t>
  </si>
  <si>
    <t>oui</t>
  </si>
  <si>
    <t>teilweise</t>
  </si>
  <si>
    <t>partiellement</t>
  </si>
  <si>
    <t>nein</t>
  </si>
  <si>
    <t>non</t>
  </si>
  <si>
    <t>Beginn:</t>
  </si>
  <si>
    <t>Début:</t>
  </si>
  <si>
    <t>Fehlermeldungen</t>
  </si>
  <si>
    <t>Messages d'erreurs</t>
  </si>
  <si>
    <t>Bitte Datum des Projektbeginns im Auftrag eingeben!!</t>
  </si>
  <si>
    <t>Veuillez s.v.p. saisir la date du début du projet dans le mandat!!</t>
  </si>
  <si>
    <t>Mandat de projet</t>
  </si>
  <si>
    <t>Equipe de projet</t>
  </si>
  <si>
    <t>Définir les responsabilités</t>
  </si>
  <si>
    <t>Suivi du projet</t>
  </si>
  <si>
    <t>Clôture du projet</t>
  </si>
  <si>
    <t>Chef de projet :</t>
  </si>
  <si>
    <t>Section :</t>
  </si>
  <si>
    <t>modifié le :</t>
  </si>
  <si>
    <t>Charges de pers. :</t>
  </si>
  <si>
    <t>Commentaires/pièces jointes</t>
  </si>
  <si>
    <t>Discuter du mandat et le faire signer par le mandant</t>
  </si>
  <si>
    <t>Plan détaillé établi et Go/No Go de la part du mandant</t>
  </si>
  <si>
    <t>Concept général établi et Go/No Go de la part du mandant</t>
  </si>
  <si>
    <t>Concept détaillé établi et Go/No Go de la part du mandant</t>
  </si>
  <si>
    <t>Signature chef de projet</t>
  </si>
  <si>
    <t>Projet global</t>
  </si>
  <si>
    <t>Abrév.</t>
  </si>
  <si>
    <t>Projektstand</t>
  </si>
  <si>
    <t>Etat du projet</t>
  </si>
  <si>
    <t>Funktion</t>
  </si>
  <si>
    <t>ProjektleiterIn:</t>
  </si>
  <si>
    <t>KONZEPTPHASE</t>
  </si>
  <si>
    <t>Resp.</t>
  </si>
  <si>
    <t>Zust.</t>
  </si>
  <si>
    <t>Arbeitsstunden</t>
  </si>
  <si>
    <t>Arbeitstage (8h)</t>
  </si>
  <si>
    <t>Heures de travail</t>
  </si>
  <si>
    <t>Jours de travail (8h)</t>
  </si>
  <si>
    <t>PLAN</t>
  </si>
  <si>
    <t>RÉEL</t>
  </si>
  <si>
    <t>Absenzen/Bemerkungen</t>
  </si>
  <si>
    <t>Absences/Remarques</t>
  </si>
  <si>
    <t>Qualität/Ziele</t>
  </si>
  <si>
    <t>Qualité/Objectifs</t>
  </si>
  <si>
    <t>Coûts (internes)</t>
  </si>
  <si>
    <t>B U D G E T</t>
  </si>
  <si>
    <t>Plan</t>
  </si>
  <si>
    <t>Réel</t>
  </si>
  <si>
    <t>Ist</t>
  </si>
  <si>
    <t>Saldo</t>
  </si>
  <si>
    <t>Solde</t>
  </si>
  <si>
    <t>Go/NoGo concept sommaire</t>
  </si>
  <si>
    <t>Chef de projet</t>
  </si>
  <si>
    <t>Équipe de projet</t>
  </si>
  <si>
    <t>H I L F E</t>
  </si>
  <si>
    <t>A I D E</t>
  </si>
  <si>
    <t>Erste Schritte</t>
  </si>
  <si>
    <t>Bevor Sie beginnen</t>
  </si>
  <si>
    <t>Projektbudget</t>
  </si>
  <si>
    <t>Grobplan</t>
  </si>
  <si>
    <t>Detailplan</t>
  </si>
  <si>
    <t>Avant de commencer</t>
  </si>
  <si>
    <t xml:space="preserve">Wir empfehlen, den Schreibschutz immer aktiviert zu lassen. </t>
  </si>
  <si>
    <t>Bitte respektieren Sie die Arbeit des Autors und geben Sie das Programm ohne Einwilligung nicht weiter. Danke!</t>
  </si>
  <si>
    <t>Setzen Sie die Makrosicherheitsstufe auf "alle Makros aktivieren" (Datei-Optionen-Sicherheitszentrum).</t>
  </si>
  <si>
    <t xml:space="preserve">Die Register können Sie im Menü oben rechts (+/-) ein- und ausblenden. </t>
  </si>
  <si>
    <t>Budget du projet</t>
  </si>
  <si>
    <t>État du projet</t>
  </si>
  <si>
    <t>Mandat du projet</t>
  </si>
  <si>
    <t>Premiers pas</t>
  </si>
  <si>
    <t>Dieses Projekttool ist lediglich als Hilfe gedacht. Es kann dem Projektleiter Entscheidungen nicht abnehmen.</t>
  </si>
  <si>
    <t>Intitialisierung</t>
  </si>
  <si>
    <t>Im Anhang befinden sich mindestens zwei Dokumente: Projektteam und Projektbudget.</t>
  </si>
  <si>
    <t>Wir empfehlen Ihnen bei der Eingabe der Daten folgende Reihenfolge:</t>
  </si>
  <si>
    <t>1. Formular "Projektteam"</t>
  </si>
  <si>
    <t>4. Formular "Grobkonzept"</t>
  </si>
  <si>
    <t>5. Formular "Detailkonzept"</t>
  </si>
  <si>
    <t>Nach jeder Phase muss der Auftraggeber grünes Licht (Go/NoGo-Entscheid) für die nächste Phase geben.</t>
  </si>
  <si>
    <t>Der Auftrag sowie der Schlussbericht sollten vom Auftaggeber und vom Projektleiter unterschrieben werden.</t>
  </si>
  <si>
    <t>2. Formular "Auftrag" (vom Auftraggeber und Projektleiter unterschrieben)</t>
  </si>
  <si>
    <t>3. Formular "Budget"</t>
  </si>
  <si>
    <t>6. Formular "Projektstand" (monatlich aktualisiert)</t>
  </si>
  <si>
    <t>7. Formular "Schlussbericht"</t>
  </si>
  <si>
    <t xml:space="preserve">Dieses Programm wurde in Excel implementiert. Wir empfehlen Ihnen regelmässig zu speichern und regelmässige Backups zu machen. </t>
  </si>
  <si>
    <t>Menu "Gestion de projet"</t>
  </si>
  <si>
    <t>Menü "Projektmanagement"</t>
  </si>
  <si>
    <t>Sie können die Sprache oben rechts zu jeder Zeit ändern.</t>
  </si>
  <si>
    <t>Sie können die Sprache oben rechts zu jeder Zeit ändern (b).</t>
  </si>
  <si>
    <t xml:space="preserve">Der Fortschritt des Projektes wird in % in einem Balken dargestellt (d). Die Berechnung hängt von den erledigten Arbeiten im Detailplan ab. </t>
  </si>
  <si>
    <t>Jedes Projekt durchläuft mindestens 5 Phasen: Initialisierung, Planung, Konzept, Realiserung und Abschluss (a).</t>
  </si>
  <si>
    <t>Als Output jeder Phase sind mindestens 5 Dokumente vorgesehen: Auftrag, Detailplan, Detailkonzept, Projektstand und Schlussbericht (b).</t>
  </si>
  <si>
    <t>Mit dem "Homebutton" in der oberen linken Ecke gelangen Sie jeweils zurück zum Menu (a).</t>
  </si>
  <si>
    <t>Mit dem "Homebutton" in der oberen linken Ecke gelangen Sie jeweils zurück zum Menu.</t>
  </si>
  <si>
    <t>Der Projektauftrag ist eines der wichtigsten Dokumente. Hier werden die Ziele, das Budget und die Meilensteine des Projekts definiert.</t>
  </si>
  <si>
    <t xml:space="preserve">Falls nichts anderes eingegeben wird, steht im Feld "geändert am:" stets das heutige Datum (c). </t>
  </si>
  <si>
    <t>Der Verbrauch der Mittel wird in % in Balken dargestellt (f). Die Berechnungen werden im Formular "Budget" gemacht.</t>
  </si>
  <si>
    <t>Die Meilensteine (Go/NoGo) werden vom Auftraggeber definiert (g). Sie werden automatisch im Formular "Detailplan" übernommen.</t>
  </si>
  <si>
    <t>In diesem Formular wird das Budget (interne und externe Kosten) eingegeben (d).</t>
  </si>
  <si>
    <t>Die Gesamtsummen werden auch in den Formularen "Projektauftrag", "Projektstand" und "Schlussbericht" übernommen.</t>
  </si>
  <si>
    <t>Das Budget wird aus dem Formular "Budget" übernommen (e). Die Zellen sind schreibgeschützt. Änderungen können nur im Formular "Budget" gemacht werden.</t>
  </si>
  <si>
    <t>Wir empfehlen Ihnen, zuerst das Formular "Projektteam" auszufüllen. Die Teammitglieder erscheinen dann automatisch in den jeweiligen Auswahllisten (Dropdown, z.B. Auswahl des Projektleiters (c)).</t>
  </si>
  <si>
    <t>Diese Liste dient als Basis für Auswahllisten (Dropdown) in anderen Dokumenten (Projektauftrag, Grobplan, Detailplan).</t>
  </si>
  <si>
    <t>In diesem Formular werden alle Projektmitglieder erfasst (d).</t>
  </si>
  <si>
    <t xml:space="preserve">Der Projektkopf (c) wird aus dem Formular "Projektstand" übernommen und kann nur dort geändert werden. </t>
  </si>
  <si>
    <t>Die Personalkosten werden  vom Formular "Projektteam" übernommen (c) und können nur dort geändert werden.</t>
  </si>
  <si>
    <t>Sie können die Sprache oben rechts zu jeder Zeit ändern (a).</t>
  </si>
  <si>
    <t xml:space="preserve">Der Projektkopf (b) wird aus dem Formular "Projektstand" übernommen und kann nur dort geändert werden. </t>
  </si>
  <si>
    <t>In der Auswahlliste (d) können Sie den Kürzel der zuständigen Person wählen. Diese Liste kann nur im Formular "Projektteam" geändert werden.</t>
  </si>
  <si>
    <t>Dieses Formular hilft bei der Grobplanung (e). Es dient als Grundlage für die Diskussion des Projektauftrages.</t>
  </si>
  <si>
    <t>Dieses Formular dient der Detailplanung des Projektes.</t>
  </si>
  <si>
    <t>In diesem Feld kann festgelegt werden, welche Aufgabe ein Meilenstein ist. Die Zeitbalken werden dann rot angezeigt (d).</t>
  </si>
  <si>
    <t>In diesem Feld wird der Fortschritt eingegeben (1 = erledigt, 2 = in Arbeit, 3 = nicht erledigt)</t>
  </si>
  <si>
    <t>Hier werden die Anzahl Stunden, die für diese Arbeit benötigt werden eingegeben.</t>
  </si>
  <si>
    <t>Das Programm berechnet in dieser Kolonne die Anzahl Projekttage (ohne Wochenenden).</t>
  </si>
  <si>
    <t>In diesem Feld kann festgelegt werden, welche Aufgabe ein Meilenstein ist. Die Zeitbalken werden dann rot angezeigt (c).</t>
  </si>
  <si>
    <t>Hier werden die Anzahl Stunden, die für diese Arbeit benötigt werden eingegeben (ein Arbeitstag = 8 Stunden)</t>
  </si>
  <si>
    <t>In diesem Feld wird der Fortschritt eingegeben (1 = erledigt, 2 = in Arbeit, 3 = nicht erledigt). Zusammen mit den Anzahl Arbeitsstunden wird der Fortschritt (c) in % berechnet und in einem Balken dargestellt.</t>
  </si>
  <si>
    <t xml:space="preserve">Die eingegebenen Tage (Beginn-Ende) werden in einem Gantt-Diagramm blau bzw. rot (Meilensteine) dargestellt (f). </t>
  </si>
  <si>
    <t>Die Projektstandkontrolle ist ein weiteres wichtiges Instrument im Projektmanagement. Hier wird monatlich der Projektstand erfasst. Dieses Formular dient für die Diskussion mit dem Auftraggeber und dem Projektteam.</t>
  </si>
  <si>
    <t>Auf den jeweiligen Titelleisten (d) wird rechts aussen der Stand (grün, orange, rot) angezeigt. Dieser Stand wird aus dem Formular "Projektstand" übernommen.</t>
  </si>
  <si>
    <t>Das Budget (e) wird aus dem Formular "Budget" übernommen. Die Zellen sind schreibgeschützt. Änderungen können nur im Formular "Budget" gemacht werden.</t>
  </si>
  <si>
    <t>Im Grobkonzept werden mögliche Lösungs- oder Vorgehensvorschläge erarbeitet. Es dient als Entscheidungsgrundlage für das weitere Vorgehen.</t>
  </si>
  <si>
    <t>Das Inhaltsverzeichnis (b) dient als Hilfe. Es können Kapitel hinzu- oder weggenommen werden.</t>
  </si>
  <si>
    <t>Mit Klick auf den Pfeil (a) wird ein Worddokument mit den vorgeschlagenen Kapiteln geöffnet.</t>
  </si>
  <si>
    <t>Dieses Dokument hilft, den Schlussrapport zu erstellen. Wie der Projektauftrag, sollte au der Schlussrapport vom Auftraggeber unterschrieben werden.</t>
  </si>
  <si>
    <t>Anhand der Auswahlliste (d) wird der Stand des Projektes eingegeben (1 = läuft planmässig, 2 = im Auge behalten, 3 = kritisch). Diese Werte werden auch im Formular "Projektauftrag" übernommen.</t>
  </si>
  <si>
    <t>Anhand der Auswahlliste (d) wird der Erfolg des Projektes eingegeben (1 =ja, 2 = teilweise, 3 = nein). Diese Werte werden auch im Formular "Projektauftrag" übernommen.</t>
  </si>
  <si>
    <t>Mit der Taste F1 öffnen Sie die Excel-Hilfe.</t>
  </si>
  <si>
    <t>Die Felder der Zeilen 1-8 (e) sind schreibgeschützt. Sie werden automatisch vom Projektauftrag übernommen. Änderungen können nur im Formular "Projektauftrag" vorgenommen werden.</t>
  </si>
  <si>
    <t>Filter:</t>
  </si>
  <si>
    <t>Pour le niveau de sécurité des macros choisissez "activer tous les macros" (Fichier-Options-Centre de sécurité).</t>
  </si>
  <si>
    <t>Le bouton "Home" dans le coin supérieur gauche vous permet de revenir au menu.</t>
  </si>
  <si>
    <t>La liste déroulante en haut à droite vous permet de changer de langue à tout moment.</t>
  </si>
  <si>
    <t>Les onglets peuvent être affichés ou masqués dans le menu en haut à droite (+/-).</t>
  </si>
  <si>
    <t>Tous les onglets sont protégés en écriture pour éviter d'effacer des formules ou des contenus par erreur.</t>
  </si>
  <si>
    <t>Nous vous conseillons de toujours activer la protection en écriture.</t>
  </si>
  <si>
    <t>Cet outil projet est une aide. Il ne peut pas prendre les décisions à la place du responsable du projet.</t>
  </si>
  <si>
    <t>Ce programme a été implémenté sous Excel. N'oubliez pas d'enregistrer régulièrement votre travail et de faire des sauvegardes.</t>
  </si>
  <si>
    <t>Merci de respecter le travail de l'auteur et de ne pas diffuser ce programme sans son autorisation !</t>
  </si>
  <si>
    <t>Appuyer sur la touche F1 pour ouvrir l'aide Excel.</t>
  </si>
  <si>
    <t>Chaque projet comprend au moins 5 phases : initialisation, planification, conception, réalisation et finalisation (a).</t>
  </si>
  <si>
    <t>Ces 5 phases ne sont pas linéaires, mais itératives, c.-à-d. qu'on peut à tout moment revenir en arrière ou sauter une phase.</t>
  </si>
  <si>
    <t>Après chaque phase, le mandant doit donner le feu vert pour la phase suivante (décision Go/NoGo).</t>
  </si>
  <si>
    <t>A la fin de chaque phase, au moins 5 documents doivent être générés : mandat, planification détaillée, concept détaillé, état du projet et rapport final (b).</t>
  </si>
  <si>
    <t>Le mandat et le rapport final doivent être signés par le mandant et le responsable du projet.</t>
  </si>
  <si>
    <t>Les deux documents suivants doivent figurer en annexe : Equipe de projet et Budget.</t>
  </si>
  <si>
    <t>Pour la saisie des données, nous vous conseillons l'ordre suivant :</t>
  </si>
  <si>
    <t>1. Formulaire "Equipe de projet"</t>
  </si>
  <si>
    <t>2. Formulaire "Mandat" (signé par le mandant et le responsable du projet)</t>
  </si>
  <si>
    <t>3. Formulaire "Budget"</t>
  </si>
  <si>
    <t>4. Formulaire "Concept sommaire"</t>
  </si>
  <si>
    <t>5. Formulaire "Concept détaillé"</t>
  </si>
  <si>
    <t>6. Formulaire "Etat du projet" (mis à jour une fois par mois)</t>
  </si>
  <si>
    <t>7. Formulaire "Rapport final"</t>
  </si>
  <si>
    <t>La langue peut être changée à tout moment en haut à droite (b).</t>
  </si>
  <si>
    <t>L'avancement du projet est affiché en % à l'aide d'une barre (d). Le calcul se base sur les tâches accomplies du plan détaillé.</t>
  </si>
  <si>
    <t>Le mandat de projet est un des documents les plus importants dans lequel sont définis les objectifs, le budget et les jalons du projet.</t>
  </si>
  <si>
    <t>Le bouton "Home" dans le coin supérieur gauche vous permet de revenir au menu (a).</t>
  </si>
  <si>
    <t xml:space="preserve">Nous vous conseillons de d'abord remplir le formulaire "Equipe de projet". Les membres de cette équipe sont alors automatiquement affichés dans les différentes listes (listes déroulantes, par ex. choix du chef de projet) (c). </t>
  </si>
  <si>
    <t>Si rien d'autre n'est indiqué, le champ "modifié le" comprend toujours la date du jour (c)</t>
  </si>
  <si>
    <t>Sur chaque barre de titre (d), l'état est indiqué à droite (vert, orange, rouge). Cet état est repris du formulaire "Etat du projet".</t>
  </si>
  <si>
    <t>Le budget est repris du formulaire "Budget" (e). Les cellules sont protégées en écriture. Des modifications ne peuvent être apportées que dans le formulaire "Budget".</t>
  </si>
  <si>
    <t>L'utilisation des ressources est affichée en % à l'aide d'une barre (f). Les calculs sont faits dans le formulaire "Budget".</t>
  </si>
  <si>
    <t>Les jalons (Go/NoGo) sont définis par le mandant (g). Ils sont repris automatiquement dans le formulaire "Plan détaillé".</t>
  </si>
  <si>
    <t>Important ! Le mandat doit être signé par le mandant. Cela permet de travailler dans un climat de clarté et de confiance.</t>
  </si>
  <si>
    <t>Ce formulaire comprend tous les membres de l'équipe de projet (d).</t>
  </si>
  <si>
    <t xml:space="preserve">L'en-tête (c) est repris du formulaire "Etat du projet". Des modifications ne peuvent être apportées que dans ce formulaire. </t>
  </si>
  <si>
    <t>Cette liste sert de base pour les listes déroulantes des autres documents (mandat de projet, plan sommaire, plan détaillé).</t>
  </si>
  <si>
    <t xml:space="preserve">Les montants globaux sont repris dans les formulaires "Mandat de projet", "Etat du projet" et "Rapport final". </t>
  </si>
  <si>
    <t>Les charges de personnel sont reprises du formulaire "Equipe de projet" (c). Des modifications ne peuvent être apportées que dans ce formulaire.</t>
  </si>
  <si>
    <t>Ce formulaire aide pour la planification sommaire (e). Il sert de base pour la discussion relative au mandat.</t>
  </si>
  <si>
    <t>La langue peut être changée à tout moment en haut à droite (a).</t>
  </si>
  <si>
    <t xml:space="preserve">L'en-tête (b) est repris du formulaire "Etat du projet". Des modifications ne peuvent être apportées que dans ce formulaire. </t>
  </si>
  <si>
    <t>Ce champ permet de définir les tâches qui sont des jalons. Les barres de temps sont alors indiquées en rouge (c).</t>
  </si>
  <si>
    <t>Ce champ indique l'avancement du projet (1 = réalisé, 2 = en cours, 3 = non réalisé).</t>
  </si>
  <si>
    <t>Saisie des heures nécessaires pour accomplir le travail.</t>
  </si>
  <si>
    <t>Dans cette colonne, le programme calcule le nombre de jours de projet (sans samedi et dimanche).</t>
  </si>
  <si>
    <t xml:space="preserve">Dans la liste déroulante (d), vous pouvez choisir les initiales de la personne responsable. Des modifications à cette liste ne peuvent être apportées que dans le formulaire "Equipe de projet". </t>
  </si>
  <si>
    <t>Ce formulaire sert à la planification détaillée du projet.</t>
  </si>
  <si>
    <t xml:space="preserve">L'en-tête (b) est repris du formulaire "Etat du projet". Des modifications ne peuvent être apportées que dans ce formulaire.  </t>
  </si>
  <si>
    <t>Ce champ indique l'avancement du projet (1 = réalisé, 2 = en cours, 3 = non réalisé). Sur la base du nombre d'heures de travail, l'avancement (c) est affiché en % à l'aide d'une barre.</t>
  </si>
  <si>
    <t>Saisie des heures nécessaires pour accomplir le travail (une journée de travail = 8 heures)</t>
  </si>
  <si>
    <t xml:space="preserve">Les jours saisis (début/fin) sont représentés en bleu ou en rouge (jalons) dans un diagramme de Gantt (f). </t>
  </si>
  <si>
    <t>Le contrôle de l'état du projet est un autre instrument important de la gestion de projet. Une fois par mois, l'état du projet est saisi dans ce formulaire qui sert de base de discussion avec le mandant et l'équipe de projet.</t>
  </si>
  <si>
    <t xml:space="preserve">L'en-tête (c) est repris du formulaire "Etat du projet". Des modifications ne peuvent être apportées que dans ce formulaire.  </t>
  </si>
  <si>
    <t>La liste déroulante (d) permet de saisir l'état du projet (1 = comme prévu 2 = à surveiller, 3 = critique). Ces données sont reprises du formulaire "Mandat de projet".</t>
  </si>
  <si>
    <t>Le budget (e) est repris du formulaire "Budget". Les cellules sont protégées en écriture. Des modifications ne peuvent être apportées que dans le formulaire "Budget".</t>
  </si>
  <si>
    <t>Le concept sommaire permet de proposer des solutions et des procédés. Il aide à la prise de décisions.</t>
  </si>
  <si>
    <t>Le sommaire (b) est une aide. Il est possible d'enlever ou de rajouter des chapitres.</t>
  </si>
  <si>
    <t>En cliquant sur la flèche (a), un document Word avec les chapitres proposés s'ouvre.</t>
  </si>
  <si>
    <t>Le concept détaillé décrit le procédé et les résultats attendus. Il s'agit d'une sorte de cahier des charges détaillé et sert de base pour l'implémentation du projet.</t>
  </si>
  <si>
    <t>Ce document est une aide pour l'élaboration du rapport final. Tout comme le mandat, le rapport final doit être signé par le mandant.</t>
  </si>
  <si>
    <t>La liste déroulante (d) permet de qualifier le succès du projet (1 = oui, 2 = partiellement, 3 = non). Ces données sont reprises dans le formulaire "Mandat de projet".</t>
  </si>
  <si>
    <t>Management Summary</t>
  </si>
  <si>
    <t>Ausgangslage</t>
  </si>
  <si>
    <t>Projektorganisation und Meilensteine</t>
  </si>
  <si>
    <t>Grobbudget</t>
  </si>
  <si>
    <t>Mögliche Lösungsvorschläge</t>
  </si>
  <si>
    <t>Weiteres Vorgehen</t>
  </si>
  <si>
    <t>Anhang</t>
  </si>
  <si>
    <t>Das wichtigste auf max. einer halben Seite zusammenfassen:</t>
  </si>
  <si>
    <t>Wer ist Auftraggeber?</t>
  </si>
  <si>
    <t>Kurze Beschreibung der Problemstellung.</t>
  </si>
  <si>
    <t>Welches sind die Projektziele?</t>
  </si>
  <si>
    <t>Was sind die erwarteten Ergebnisse (Delivrable)?</t>
  </si>
  <si>
    <t>Welches sind die Erfolgsfaktoren?</t>
  </si>
  <si>
    <t>Welches die Risiken?</t>
  </si>
  <si>
    <t>Projektorganigramm?</t>
  </si>
  <si>
    <t>Wer arbeitet im Projekt mit? Wer ist wofür zuständig (Verantwortungen, Kompetenzen)?</t>
  </si>
  <si>
    <t>Welches sind die Meilensteine?</t>
  </si>
  <si>
    <t>Wie sieht der Grobplan aus?</t>
  </si>
  <si>
    <t>Wie wird über den Verlauf des Projektes informiert/kommuniziert?</t>
  </si>
  <si>
    <t>Interne Ressourcen (Anzahl Halbtage, evt. umrechnen in Frankenbeträgen)?</t>
  </si>
  <si>
    <t>Externe Kosten?</t>
  </si>
  <si>
    <t>Verschiedene Lösungsvarianten aufzeigen.</t>
  </si>
  <si>
    <t>Bewertung der Varianten (Vor- und Nachteile)?</t>
  </si>
  <si>
    <t>Vorschlag für eine Variante.</t>
  </si>
  <si>
    <t>Wie sieht das weitere Vorgehen aus? Vorschlag?</t>
  </si>
  <si>
    <t>Bis wann, muss was entschieden werden?</t>
  </si>
  <si>
    <t>Mindestens: Projektauftrag, Grobplan, Projektteam, Grobbudget</t>
  </si>
  <si>
    <t>Table des matières</t>
  </si>
  <si>
    <t>Inhaltsverzeichnis</t>
  </si>
  <si>
    <t>Situation de départ</t>
  </si>
  <si>
    <t>Organisation du projet et jalons</t>
  </si>
  <si>
    <t>Budget sommaire</t>
  </si>
  <si>
    <t>Solutions possibles</t>
  </si>
  <si>
    <t>Suite</t>
  </si>
  <si>
    <t>Annexes</t>
  </si>
  <si>
    <t>Situation de départ et données du problème ?</t>
  </si>
  <si>
    <t>Objectifs du projet ?</t>
  </si>
  <si>
    <t>Résultats attendus ?</t>
  </si>
  <si>
    <t>Proposition d'une solution ?</t>
  </si>
  <si>
    <t>Quelles sont les décisions à prendre par le mandant et jusqu'à quand ?</t>
  </si>
  <si>
    <t>Résumer l’essentiel sur max. une demi-page :</t>
  </si>
  <si>
    <t>Ausgangslage und Problemstellung?</t>
  </si>
  <si>
    <t>Projektziele?</t>
  </si>
  <si>
    <t>Erwartete Ergebnisse?</t>
  </si>
  <si>
    <t>Vorschlag einer Lösungsvariante?</t>
  </si>
  <si>
    <t>Worüber sollte der Auftraggeber entscheiden, bis wann?</t>
  </si>
  <si>
    <t>Qui est le mandant ?</t>
  </si>
  <si>
    <t>Brève description de la problématique.</t>
  </si>
  <si>
    <t>Quels sont les objectifs du projet ?</t>
  </si>
  <si>
    <t>Quels sont les résultats attendus (les délivrables) ?</t>
  </si>
  <si>
    <t xml:space="preserve">Quels sont les facteurs de succès ? </t>
  </si>
  <si>
    <t>Quels sont les risques ?</t>
  </si>
  <si>
    <t>Organigramme du projet ?</t>
  </si>
  <si>
    <t>Qui collabore au projet ? Qui assume quelles responsabilités et quelles compétences ?</t>
  </si>
  <si>
    <t>Quels sont les jalons ?</t>
  </si>
  <si>
    <t>Quelle est la planification sommaire ?</t>
  </si>
  <si>
    <t>Quelle est la stratégie d’information/de communication relative au projet ?</t>
  </si>
  <si>
    <t>Ressources internes (nombre de demi-journées / éventuellement en montants en francs) ?</t>
  </si>
  <si>
    <t>Coûts externes ?</t>
  </si>
  <si>
    <t>Proposer différentes solutions.</t>
  </si>
  <si>
    <t>Evaluation des solutions (avantages et inconvénients) ?</t>
  </si>
  <si>
    <t>Proposition d’une solution.</t>
  </si>
  <si>
    <t>Quelle est la suite du projet ? Proposition ?</t>
  </si>
  <si>
    <t>Quelles décisions doivent être prises pour quelle date ?</t>
  </si>
  <si>
    <t>Au moins : mandat de projet, plan sommaire, équipe de projet, budget sommaire.</t>
  </si>
  <si>
    <t xml:space="preserve"> Anhang</t>
  </si>
  <si>
    <t>MS Word Vorlage öffnen &gt;&gt;</t>
  </si>
  <si>
    <t>Organisation und Planung</t>
  </si>
  <si>
    <t>Umsetzung</t>
  </si>
  <si>
    <t>Erfolgsfaktoren und Risiken</t>
  </si>
  <si>
    <t>Qualitätssicherung und Controlling</t>
  </si>
  <si>
    <t>Fazit</t>
  </si>
  <si>
    <t>Das wichtigste auf max. einer Seite zusammenfassen:</t>
  </si>
  <si>
    <t>Was wurde bis jetzt gemacht? Stand? Probleme?</t>
  </si>
  <si>
    <t>Projektorganigramm? Projektpartner?</t>
  </si>
  <si>
    <t>Wie sieht der Detailplan aus? Wer macht was? Wann?</t>
  </si>
  <si>
    <t>Budget?</t>
  </si>
  <si>
    <t>Interne Ressourcen?</t>
  </si>
  <si>
    <t>Externe Ressourcen?</t>
  </si>
  <si>
    <t>(Basis = Vorgeschlagene Variante aus dem Grobkonzept)</t>
  </si>
  <si>
    <t>Wie ist das geplante Vorgehen?</t>
  </si>
  <si>
    <t>Wie wird umgesetzt?</t>
  </si>
  <si>
    <t>Welches sind die Risiken?</t>
  </si>
  <si>
    <t>Welche Massnahmen müssen zur Risikominimierung eingeleitet werden?</t>
  </si>
  <si>
    <t>Wie wird die Qualitätssicherung gemacht?</t>
  </si>
  <si>
    <t>Wie sieht das Controlling aus?</t>
  </si>
  <si>
    <t>Bis wann, muss was von wem entschieden werden?</t>
  </si>
  <si>
    <t>Welche Schlüsse können gezogen werden?</t>
  </si>
  <si>
    <t>Evt. persönliche Anmerkungen?</t>
  </si>
  <si>
    <t>Mindestens: Projektauftrag, Detailplan, Projektteam, Budget, Projektstand</t>
  </si>
  <si>
    <t xml:space="preserve"> Management Summary</t>
  </si>
  <si>
    <t>Meilensteine</t>
  </si>
  <si>
    <t>Vorgehen?</t>
  </si>
  <si>
    <t>Befunde/Lösungen?</t>
  </si>
  <si>
    <t>Was soll vom Auftraggeber aufgrund dieses Konzepts entschieden werden (z.B. Go/No Go)?</t>
  </si>
  <si>
    <t>Fazit?</t>
  </si>
  <si>
    <t>Organisation et planification</t>
  </si>
  <si>
    <t>Mise en pratique</t>
  </si>
  <si>
    <t>Facteurs de succès et risques</t>
  </si>
  <si>
    <t>Assurance de la qualité et controlling</t>
  </si>
  <si>
    <t>Conclusions</t>
  </si>
  <si>
    <t>Résumer l’essentiel sur max. une page :</t>
  </si>
  <si>
    <t>Jalons ?</t>
  </si>
  <si>
    <t>Démarche ?</t>
  </si>
  <si>
    <t>Résultats/solutions ?</t>
  </si>
  <si>
    <t>Que doit décider le mandant sur la base de ce concept (par ex. Go/No Go) ?</t>
  </si>
  <si>
    <t>Conclusions ?</t>
  </si>
  <si>
    <t>Qu’est-ce qui a été fait jusqu'à maintenant ? Etat actuel ? Problèmes ?</t>
  </si>
  <si>
    <t>Organigramme du projet ? Partenaires du projet ?</t>
  </si>
  <si>
    <t>Quelle est la planification détaillée ?  Qui fait quoi ? Quand ?</t>
  </si>
  <si>
    <t>Ressources internes ?</t>
  </si>
  <si>
    <t>Ressources externes ?</t>
  </si>
  <si>
    <t>(Base = solution proposée dans le concept sommaire)</t>
  </si>
  <si>
    <t>Quelle est la démarche prévue ?</t>
  </si>
  <si>
    <t>Comment est-elle mise en pratique ?</t>
  </si>
  <si>
    <t>Quels sont les risques ?</t>
  </si>
  <si>
    <t>Quelles sont les mesures à prendre pour minimiser les risques ?</t>
  </si>
  <si>
    <t>Comment l’assurance de la qualité est-celle mise en œuvre ?</t>
  </si>
  <si>
    <t>Quelle forme le controlling prend-il ?</t>
  </si>
  <si>
    <t>Qui doit prendre quelles décisions pour quand ?</t>
  </si>
  <si>
    <t>Quelles conclusions peuvent être tirées ?</t>
  </si>
  <si>
    <t>Commentaires personnels ?</t>
  </si>
  <si>
    <t>Au moins : mandat de projet, plan détaillé, équipe de projet, budget, état du projet.</t>
  </si>
  <si>
    <t>P R O J E K T A U F T R A G</t>
  </si>
  <si>
    <t>M A N D A T   D E   P R O J E T</t>
  </si>
  <si>
    <t>P L A N I F I C A T I O N    D É T A I L L É E</t>
  </si>
  <si>
    <t>D E T A I L P L A N U N G</t>
  </si>
  <si>
    <t xml:space="preserve"> P R O J E K T S T A N D</t>
  </si>
  <si>
    <t>E T A T  D U  P R O J E T</t>
  </si>
  <si>
    <t>S C H L U S S B E R I C H T</t>
  </si>
  <si>
    <t>R A P P O R T   F I N A L</t>
  </si>
  <si>
    <t>E Q U I P E  D E  P R O J E T</t>
  </si>
  <si>
    <t>P R O J E K T T E A M</t>
  </si>
  <si>
    <t>G R O B K O N Z E P T</t>
  </si>
  <si>
    <t>C O N C E P T   S O M M A I R E</t>
  </si>
  <si>
    <t>D E T A I L K O N Z E P T</t>
  </si>
  <si>
    <t>C O N C E P T  D É T A I L L É</t>
  </si>
  <si>
    <t xml:space="preserve">  Aujourd'hui</t>
  </si>
  <si>
    <t xml:space="preserve">  Heute</t>
  </si>
  <si>
    <t>S W O T - A N A L Y S E</t>
  </si>
  <si>
    <t>A N A L Y S E   S W O T</t>
  </si>
  <si>
    <t>Eintretenswahrscheinlichkeit</t>
  </si>
  <si>
    <t>Probabilité d'occurrence</t>
  </si>
  <si>
    <t>hoch</t>
  </si>
  <si>
    <t>élevée</t>
  </si>
  <si>
    <t>mittel</t>
  </si>
  <si>
    <t>moyenne</t>
  </si>
  <si>
    <t>gering</t>
  </si>
  <si>
    <t>faible</t>
  </si>
  <si>
    <t>Schadensausmass</t>
  </si>
  <si>
    <t>Étendue des dégâts</t>
  </si>
  <si>
    <t>Kein Handlungsbedarf</t>
  </si>
  <si>
    <t>Aucune action nécessaire</t>
  </si>
  <si>
    <t>Handlungsbedarf</t>
  </si>
  <si>
    <t>Action nécessaire</t>
  </si>
  <si>
    <t>Akuter Handlungsbedarf</t>
  </si>
  <si>
    <t>Action urgente</t>
  </si>
  <si>
    <t>Nr.</t>
  </si>
  <si>
    <t>No.</t>
  </si>
  <si>
    <t>Risiko</t>
  </si>
  <si>
    <t>Risque</t>
  </si>
  <si>
    <t>Auswirkungen</t>
  </si>
  <si>
    <t>Impact</t>
  </si>
  <si>
    <t>Eintretens-wahrscheinlich-keit</t>
  </si>
  <si>
    <t>Schadens-ausmass</t>
  </si>
  <si>
    <t>Étendue des dommages</t>
  </si>
  <si>
    <t>Trend</t>
  </si>
  <si>
    <t>Ten-
dance</t>
  </si>
  <si>
    <t>Mögliche Massnahmen</t>
  </si>
  <si>
    <t>Mesures possibles</t>
  </si>
  <si>
    <t>Status</t>
  </si>
  <si>
    <t>Statut</t>
  </si>
  <si>
    <t>Ausmass der Auswirkungen</t>
  </si>
  <si>
    <t>Étendue de l'impact</t>
  </si>
  <si>
    <t>M A C H B A R K E I T S S T U D I E</t>
  </si>
  <si>
    <t>E T U D E   D E   F A I S A B I L I T É</t>
  </si>
  <si>
    <t>Technische Machbarkeit</t>
  </si>
  <si>
    <t>Wirtschaftliche Machbarkeit</t>
  </si>
  <si>
    <t>Ressourcen und Zeit</t>
  </si>
  <si>
    <t>Organisatorische Machbarkeit</t>
  </si>
  <si>
    <t>Rechtliche Machbarkeit</t>
  </si>
  <si>
    <t>Faisabilité organisationnelle</t>
  </si>
  <si>
    <t>Faisabilité économique</t>
  </si>
  <si>
    <t>Faisabilité technique</t>
  </si>
  <si>
    <t>Ressources et temps</t>
  </si>
  <si>
    <t>Faisabilité juridique</t>
  </si>
  <si>
    <t>Bezeichnung</t>
  </si>
  <si>
    <t>Désignation</t>
  </si>
  <si>
    <t>Gefahren-grad</t>
  </si>
  <si>
    <t>Degré de danger</t>
  </si>
  <si>
    <t>Durchschnitt</t>
  </si>
  <si>
    <t>Moyenne</t>
  </si>
  <si>
    <t>Impact sur le projet</t>
  </si>
  <si>
    <t>Einfluss auf das Projekt</t>
  </si>
  <si>
    <t>A N A L Y S E   D U   R I S Q U E</t>
  </si>
  <si>
    <t>R I S I K O A N A L Y S E</t>
  </si>
  <si>
    <t>Verschiedenes</t>
  </si>
  <si>
    <t>Divers</t>
  </si>
  <si>
    <t>P R O J E K T M A N A G E M E N T</t>
  </si>
  <si>
    <t>Italiano</t>
  </si>
  <si>
    <t>English</t>
  </si>
  <si>
    <t>contact info@2imanagement.ch</t>
  </si>
  <si>
    <t>Mettre en œuvre le concept détaillé</t>
  </si>
  <si>
    <t>Ouvrir modèle en MS Word &gt;&gt;</t>
  </si>
  <si>
    <t> Mandato del progetto</t>
  </si>
  <si>
    <t> Team del progetto</t>
  </si>
  <si>
    <t> Pianificazione sommaria</t>
  </si>
  <si>
    <t> Progetto sommario</t>
  </si>
  <si>
    <t> Progetto dettagliato</t>
  </si>
  <si>
    <t> Stato del progetto</t>
  </si>
  <si>
    <t> Rapporto finale</t>
  </si>
  <si>
    <t> Messaggi di errore</t>
  </si>
  <si>
    <t>Garanzia della qualità e controlling </t>
  </si>
  <si>
    <t> Prima di cominciare</t>
  </si>
  <si>
    <t> Fasi iniziali</t>
  </si>
  <si>
    <t> Menu “Gestione del progetto”</t>
  </si>
  <si>
    <t> Budget del progetto</t>
  </si>
  <si>
    <t xml:space="preserve"> Pianificazione dettagliata </t>
  </si>
  <si>
    <t> Per il livello di sicurezza delle macro scegliere “attivare tutte le macro” (File-Opzioni-Centro di sicurezza)</t>
  </si>
  <si>
    <t> Il pulsante “Home” nell’angolo superiore sinistro consente di tornare al menu.</t>
  </si>
  <si>
    <t> In alto a destra è possibile cambiare la lingua in qualunque momento.</t>
  </si>
  <si>
    <t> Le linguette possono essere mostrate o nascoste nel menu in alto a destra (+/-).</t>
  </si>
  <si>
    <t> Tutte le linguette sono protette in sola lettura per evitare di cancellare le formule o i contenuti per errore.</t>
  </si>
  <si>
    <t> Consigliamo di lasciare sempre attiva la protezione in sola lettura.</t>
  </si>
  <si>
    <t> Questo tool del progetto è soltanto un aiuto. Non può prendere le decisioni al posto del responsabile del progetto.</t>
  </si>
  <si>
    <t xml:space="preserve"> Questo programma è stato realizzato in Excel. Consigliamo di eseguire salvataggi e backup periodici. </t>
  </si>
  <si>
    <t> Si prega di rispettare il lavoro dell’autore e di non diffondere il programma senza autorizzazione.</t>
  </si>
  <si>
    <t> Il tasto F1 consente di aprire la guida Excel.</t>
  </si>
  <si>
    <t> Ogni progetto comprende almeno 5 fasi: inizializzazione, pianificazione, ideazione, realizzazione e conclusione (a).</t>
  </si>
  <si>
    <t> Queste cinque fasi non sono lineari, bensì iterative, ossia è possibile tornare indietro in qualunque momento oppure saltare una fase.</t>
  </si>
  <si>
    <t> Dopo ogni fase il committente deve dare luce verde (decisione Go/NoGo) per la fase successiva.</t>
  </si>
  <si>
    <t> Alla fine di ogni fase devono essere generati almeno 5 documenti: mandato, pianificazione dettagliata, progetto dettagliato, stato del progetto e rapporto finale (b).</t>
  </si>
  <si>
    <t> Il mandato e il rapporto finale devono essere firmati dal committente e dal responsabile del progetto.</t>
  </si>
  <si>
    <t> Nell’allegato figurano almeno due documenti: team e budget del progetto</t>
  </si>
  <si>
    <t> Per rilevare i dati vi consigliamo l’ordine seguente:</t>
  </si>
  <si>
    <t> 1.Modulo “Team del progetto”</t>
  </si>
  <si>
    <t> 2.Modulo “Mandato” (firmato dal committente e dal responsabile del progetto)</t>
  </si>
  <si>
    <t> 3.Modulo “Budget”</t>
  </si>
  <si>
    <t> 4.Modulo “Progetto sommario”</t>
  </si>
  <si>
    <t> 5.Modulo “Progetto dettagliato”</t>
  </si>
  <si>
    <t> 6.Modulo “Stato del progetto (aggiornato ogni mese)</t>
  </si>
  <si>
    <t> 7.Modulo “Rapporto finale”</t>
  </si>
  <si>
    <t> Il mandato del progetto è uno dei documenti principali. Qui sono definiti gli obiettivi, il budget e le pietre miliari del progetto.</t>
  </si>
  <si>
    <t> Il pulsante “Home” in alto a sinistra consente di tornare al menu (a).</t>
  </si>
  <si>
    <t> Vi consigliamo di compilare prima di tutto il modulo “Team del progetto”. I membri del team figurano così automaticamente nei rispettivi elenchi (a tendina, ad es. scelta del responsabile del progetto (c)).</t>
  </si>
  <si>
    <t> Se non è indicato diversamente, nel campo “modificato il” figura sempre la data del giorno (c).</t>
  </si>
  <si>
    <t> Su ogni barra del titolo (d) lo stato è indicato a destra (verde, arancione, rosso). Questo stato è ripreso nel modulo “Stato del progetto”.</t>
  </si>
  <si>
    <t> Il budget è ripreso dal modulo “Budget” (e). Le celle sono protette in sola lettura. Le modifiche possono essere eseguite soltanto nel modulo “Budget”.</t>
  </si>
  <si>
    <t> L’impiego delle risorse è raffigurato in % con una barra (f). I calcoli sono eseguiti nel modulo “Budget”.</t>
  </si>
  <si>
    <t> Le pietre miliari (Go/NoGo) sono definite dal committente (g) e sono riprese automaticamente nel modulo “Pianificazione dettagliata”.</t>
  </si>
  <si>
    <t> Importante! Il mandato del progetto dovrebbe essere firmato dal committente. Ciò crea una base di chiarezza e fiducia.</t>
  </si>
  <si>
    <t> In questo modulo figurano tutti i membri del progetto (d).</t>
  </si>
  <si>
    <t> Il pulsante “Home” nell’angolo in alto a sinistra consente di tornare al menu (a).</t>
  </si>
  <si>
    <t> La lingua può essere modificata in qualunque momento in alto a destra (b).</t>
  </si>
  <si>
    <t> L'intestazione (c) è ripresa dal modulo “Stato del progetto”. Eventuali modifiche possono essere apportate solo su questo modulo.</t>
  </si>
  <si>
    <t> Questo elenco serve come base per gli elenchi a tendina (dropdown) in altri documenti (mandato del progetto, pianificazione sommaria, pianificazione dettagliata).</t>
  </si>
  <si>
    <t> I totali sono ripresi nei moduli “Mandato del progetto”, “Stato del progetto” e “Rapporto finale”.</t>
  </si>
  <si>
    <t> Le spese per il personale sono riprese dal modulo “Team del progetto” (c). Eventuali modifiche possono essere apportate solo su questo modulo.</t>
  </si>
  <si>
    <t> Il presente modulo aiuta nella pianificazione sommaria (e). Serve come base per la discussione relativa al mandato.</t>
  </si>
  <si>
    <t> Questo campo indica lo stato di avanzamento del progetto (1  = realizzato, 2 = in corso, 3 = non realizzato).</t>
  </si>
  <si>
    <t> Qui sono immesse le ore necessarie per svolgere il lavoro.</t>
  </si>
  <si>
    <t> In questa colonna il programma calcola il numero di giorni del progetto (sabati e domeniche esclusi).</t>
  </si>
  <si>
    <t> Nell’elenco a tendina (d) è possibile scegliere le sigle dei responsabili. Questo elenco può essere modificato solo nel modulo “Team del progetto”.</t>
  </si>
  <si>
    <t> Il presente modulo serve alla pianificazione dettagliata del progetto.</t>
  </si>
  <si>
    <t> Questo campo indica lo stato di avanzamento del progetto (1  = realizzato, 2 = in corso, 3 = non realizzato). Insieme con il numero delle ore di lavoro l’avanzamento (c) è calcolato in percentuale e rappresentato con una barra.</t>
  </si>
  <si>
    <t> Qui sono immesse le ore necessarie per svolgere il lavoro (un giorno di lavoro = 8 ore).</t>
  </si>
  <si>
    <t> I campi delle righe 1-8 (e) sono protetti in sola lettura. Il loro contenuto è ripreso automaticamente dal modulo “Mandato del progetto”. Eventuali modifiche possono essere apportate solo su questo modulo.</t>
  </si>
  <si>
    <t> I giorni immessi (inizio-fine) sono raffigurati in un diagramma di Gantt in blu o in rosso (pietre miliari) (f).</t>
  </si>
  <si>
    <t> L’elenco a tendina (d) consente di registrare lo stato del progetto (1 = si svolge come previsto, 2 = da tenere sotto controllo, 3 = critico). Questi dati sono ripresi dal modulo “Mandato del progetto”.</t>
  </si>
  <si>
    <t> L’indice (b) serve come aiuto. È possibile aggiungere o togliere capitoli.</t>
  </si>
  <si>
    <t> Cliccando sulla freccia (a) si apre un documento Word con i capitoli proposti.</t>
  </si>
  <si>
    <t> Il presente documento aiuta  a redigere il rapporto finale. Così come il mandato del progetto, anche il rapporto finale dovrebbe essere firmato dal committente.</t>
  </si>
  <si>
    <t> L’elenco a tendina (d) consente di quantificare il successo del progetto (1=sì, 2=in parte, 3=no). Questi dati sono ripresi anche nel modulo “Mandato del progetto”.</t>
  </si>
  <si>
    <t> Il budget (e) è ripreso dal modulo “Budget”. Le celle sono protette in sola lettura. Eventuali modifiche possono essere apportate solo al modulo “Budget”.</t>
  </si>
  <si>
    <t>No. de projet :</t>
  </si>
  <si>
    <t>Reale</t>
  </si>
  <si>
    <t>S T A T O   D E L   P R O G E T T O</t>
  </si>
  <si>
    <t>P I A N I F I C A Z I O N E   D E T T A G L I A T A</t>
  </si>
  <si>
    <t>M A N D A T O   D E L   P R O G E T T O</t>
  </si>
  <si>
    <t>G E S T I O N E   D I   P R O G E T T I</t>
  </si>
  <si>
    <t>R A P P O R T O   F I N A LE</t>
  </si>
  <si>
    <t>T E A M   D E L   P R O G E T T O</t>
  </si>
  <si>
    <t> G U I D A</t>
  </si>
  <si>
    <t>A N A L I S I   S W O T</t>
  </si>
  <si>
    <t>A N A L I S I   D E L   R I S C H I O</t>
  </si>
  <si>
    <t>S T U D I O   D I   F A T T I B I L I T À</t>
  </si>
  <si>
    <t>Lo stato di avanzamento del progetto è raffigurato in % con una barra (d). Il calcolo dipende dai lavori svolti nella pianificazione dettagliata.</t>
  </si>
  <si>
    <t>Il budget (e) è ripreso dal modulo “Budget”. Le celle sono protette in sola lettura. Eventuali modifiche possono essere apportate solo nel modulo “Budget”.</t>
  </si>
  <si>
    <t>Nel progetto sommario sono elaborate soluzioni e procedimenti possibili. Serve come base per decidere come procedere.</t>
  </si>
  <si>
    <t>L’indice (b) serve come aiuto. È possibile aggiungere o togliere capitoli.</t>
  </si>
  <si>
    <t>Cliccando sulla freccia (a) si apre un documento Word con i capitoli proposti.</t>
  </si>
  <si>
    <t>Il progetto dettagliato descrive la procedura esatta e i risultati attesi. Questa specie di mansionario dettagliato serve come base per la realizzazione del progetto.</t>
  </si>
  <si>
    <t>Il controllo dello stato del progetto è un altro strumento importante per la gestione del progetto. Lo stato del progetto viene registrato una volta al mese in questo modulo, che serve come base di discussione con il committente e il team del progetto.</t>
  </si>
  <si>
    <t>Probabilità di occorrenza</t>
  </si>
  <si>
    <t>Elevata</t>
  </si>
  <si>
    <t>Media</t>
  </si>
  <si>
    <t>Bassa</t>
  </si>
  <si>
    <t>Opportunità</t>
  </si>
  <si>
    <t>Entità dei danni</t>
  </si>
  <si>
    <t>Nessun intervento necessario</t>
  </si>
  <si>
    <t>Intervento necessario</t>
  </si>
  <si>
    <t>Intervento urgente</t>
  </si>
  <si>
    <t>N°</t>
  </si>
  <si>
    <t>Rischio</t>
  </si>
  <si>
    <t>Effetti</t>
  </si>
  <si>
    <t>Provvedimenti possibili</t>
  </si>
  <si>
    <t>Entità degli effetti</t>
  </si>
  <si>
    <t>Ten-
denza</t>
  </si>
  <si>
    <t>Fattibilità organizzativa</t>
  </si>
  <si>
    <t>Fattibilità economica</t>
  </si>
  <si>
    <t>Fattibilità tecnica</t>
  </si>
  <si>
    <t>Risorse e tempo</t>
  </si>
  <si>
    <t>Fattibilità giuridica</t>
  </si>
  <si>
    <t>Nome</t>
  </si>
  <si>
    <t>Grado di pericolo</t>
  </si>
  <si>
    <t>Impatto sul progetto</t>
  </si>
  <si>
    <t>Inizializzazione</t>
  </si>
  <si>
    <t>Pianificazione</t>
  </si>
  <si>
    <t>Realizzazione</t>
  </si>
  <si>
    <t>Conclusione</t>
  </si>
  <si>
    <t>Sommario</t>
  </si>
  <si>
    <t>Dettaglio</t>
  </si>
  <si>
    <t>Analisi del problema</t>
  </si>
  <si>
    <t>Mandato del progetto</t>
  </si>
  <si>
    <t>Team del progetto</t>
  </si>
  <si>
    <t>Pianificazione sommaria</t>
  </si>
  <si>
    <t>Definire i sottoprogetti</t>
  </si>
  <si>
    <t>Definire le responsabilità</t>
  </si>
  <si>
    <t>Definizione delle interfacce</t>
  </si>
  <si>
    <t>Definizione dei lavori</t>
  </si>
  <si>
    <t>Pianificazione dettagliata</t>
  </si>
  <si>
    <t>Progetto sommario</t>
  </si>
  <si>
    <t>Progetto sommario Go/NoGo</t>
  </si>
  <si>
    <t>Progetto dettagliato</t>
  </si>
  <si>
    <t>Attuare il progetto dettagliato</t>
  </si>
  <si>
    <t>Monitoraggio del progetto</t>
  </si>
  <si>
    <t>Assicurare i risultati parziali</t>
  </si>
  <si>
    <t>Aggiornare la pianificazione</t>
  </si>
  <si>
    <t>Informare il committente</t>
  </si>
  <si>
    <t>Stato del progetto</t>
  </si>
  <si>
    <t>Rapporto finale</t>
  </si>
  <si>
    <t>Chiusura del progetto</t>
  </si>
  <si>
    <t>Assicurare i risultati</t>
  </si>
  <si>
    <t>Mandato</t>
  </si>
  <si>
    <t>Progetto</t>
  </si>
  <si>
    <t>Stato</t>
  </si>
  <si>
    <t>Numero di progetto:</t>
  </si>
  <si>
    <t>Inizio:</t>
  </si>
  <si>
    <t>Fine:</t>
  </si>
  <si>
    <t>Nome del progetto:</t>
  </si>
  <si>
    <t>Committente:</t>
  </si>
  <si>
    <t>Capoprogetto:</t>
  </si>
  <si>
    <t>Reparto:</t>
  </si>
  <si>
    <t>modificato il:</t>
  </si>
  <si>
    <t>Sostituto:</t>
  </si>
  <si>
    <t>Obiettivo strategico</t>
  </si>
  <si>
    <t>Obiettivi del progetto (SMART = specifico, misurabile, accettabile, realistico, tempificato)</t>
  </si>
  <si>
    <t>Budget / Risorse / Persone</t>
  </si>
  <si>
    <t>Spese per il personale</t>
  </si>
  <si>
    <t>v. dettaglio “Team del progetto”</t>
  </si>
  <si>
    <t>Diversi 1:</t>
  </si>
  <si>
    <t>v. dettaglio “Budget del progetto (interno)”</t>
  </si>
  <si>
    <t>Diversi 2:</t>
  </si>
  <si>
    <t>v. dettaglio “Budget del progetto (esterno)”</t>
  </si>
  <si>
    <t>Diversi 3:</t>
  </si>
  <si>
    <t>Quando?</t>
  </si>
  <si>
    <t>Che cosa?</t>
  </si>
  <si>
    <t>Chi?</t>
  </si>
  <si>
    <t>Approvato?</t>
  </si>
  <si>
    <t>Osservazioni/Allegati</t>
  </si>
  <si>
    <t>Discutere il mandato e farlo firmare dal committente</t>
  </si>
  <si>
    <t>Allestita la pianificazione dettagliata e Go/No Go  del committente</t>
  </si>
  <si>
    <t>Allestito il progetto sommario e Go/No Go  del/della committente</t>
  </si>
  <si>
    <t>Allestito il progetto dettagliato e Go/No Go del/della  committente</t>
  </si>
  <si>
    <t>Rapporto intermedio mensile all’attenzione del/della committente</t>
  </si>
  <si>
    <t>Rapporto finale all’attenzione del/della committente</t>
  </si>
  <si>
    <t>Data</t>
  </si>
  <si>
    <t>Firma del/della committente</t>
  </si>
  <si>
    <t>Firma del/della responsabile di progetto</t>
  </si>
  <si>
    <t>Settimana</t>
  </si>
  <si>
    <t>Inizio</t>
  </si>
  <si>
    <t>Fine</t>
  </si>
  <si>
    <t>Ore di lavoro</t>
  </si>
  <si>
    <t>Giorni di lavoro (8 ore)</t>
  </si>
  <si>
    <t>FASE D‘INIZIALIZZAZIONE</t>
  </si>
  <si>
    <t>FASE DI PIANIFICAZIONE</t>
  </si>
  <si>
    <t>FASE DI REALIZZAZIONE</t>
  </si>
  <si>
    <t>FASE CONCLUSIVA</t>
  </si>
  <si>
    <t>Sì</t>
  </si>
  <si>
    <t>FASE DI IDEAZIONE</t>
  </si>
  <si>
    <t>Diversi</t>
  </si>
  <si>
    <t>Ideazione</t>
  </si>
  <si>
    <t>Selezionare</t>
  </si>
  <si>
    <t>Oggi</t>
  </si>
  <si>
    <t>Filtro:</t>
  </si>
  <si>
    <t>In %</t>
  </si>
  <si>
    <t>Valutazione generale (1 = si svolge come previsto; 2 = da tenere sotto controllo; 3 = critico)</t>
  </si>
  <si>
    <t>Progetto globale</t>
  </si>
  <si>
    <t>Budget/Risorse</t>
  </si>
  <si>
    <t>Qualità/Obiettivi</t>
  </si>
  <si>
    <t>Scadenze/Pianificaz.</t>
  </si>
  <si>
    <t>Si svolge come previsto</t>
  </si>
  <si>
    <t>Critico</t>
  </si>
  <si>
    <t>Da tenere sotto controllo</t>
  </si>
  <si>
    <t>Osservazioni</t>
  </si>
  <si>
    <t>PIANIFICAZIONE</t>
  </si>
  <si>
    <t>SITUAZIONE REALE</t>
  </si>
  <si>
    <t>Il progetto ha avuto esito positivo?</t>
  </si>
  <si>
    <t>Motivazione:</t>
  </si>
  <si>
    <t>Tutti gli obiettivi sono stati raggiunti?</t>
  </si>
  <si>
    <t>In parte</t>
  </si>
  <si>
    <t>Il budget è stato rispettato?</t>
  </si>
  <si>
    <t>No</t>
  </si>
  <si>
    <t>Cognome</t>
  </si>
  <si>
    <t>Sigla</t>
  </si>
  <si>
    <t>Mail</t>
  </si>
  <si>
    <t>Telefono</t>
  </si>
  <si>
    <t>Assenze/Osservazioni</t>
  </si>
  <si>
    <t>Funzione</t>
  </si>
  <si>
    <t>Titolo</t>
  </si>
  <si>
    <t>Prezzo unitario</t>
  </si>
  <si>
    <t>Quant.</t>
  </si>
  <si>
    <t>Costi (interni)</t>
  </si>
  <si>
    <t>Si prega di immettere la data dell’inizio del progetto nel mandato!</t>
  </si>
  <si>
    <t>Indice</t>
  </si>
  <si>
    <t>Situazione iniziale</t>
  </si>
  <si>
    <t>Organizzazione del progetto e pietre miliari</t>
  </si>
  <si>
    <t>Budget sommario</t>
  </si>
  <si>
    <t>Soluzioni possibili</t>
  </si>
  <si>
    <t>Continuazione</t>
  </si>
  <si>
    <t>Allegato</t>
  </si>
  <si>
    <t>Aprire modello in MS Word</t>
  </si>
  <si>
    <t>Sintetizzare l’essenziale al max. su mezza pagina:</t>
  </si>
  <si>
    <t>Situazione iniziale e problematica?</t>
  </si>
  <si>
    <t>Obiettivi del progetto?</t>
  </si>
  <si>
    <t>Risultati attesi?</t>
  </si>
  <si>
    <t>Proposta di una soluzione?</t>
  </si>
  <si>
    <t>Che cosa deve decidere il committente ed entro quando?</t>
  </si>
  <si>
    <t>Chi è il committente?</t>
  </si>
  <si>
    <t>Breve descrizione della problematica.</t>
  </si>
  <si>
    <t>Quali sono gli obiettivi del progetto?</t>
  </si>
  <si>
    <t>Quali sono i risultati attesi (plausibili)?</t>
  </si>
  <si>
    <t>Quali sono i fattori di successo?</t>
  </si>
  <si>
    <t>Quali sono i rischi?</t>
  </si>
  <si>
    <t>Organigramma del progetto?</t>
  </si>
  <si>
    <t>Chi partecipa al progetto? Chi si assume le responsabilità e quali (responsabilità, competenze)?</t>
  </si>
  <si>
    <t>Quali sono le pietre miliari?</t>
  </si>
  <si>
    <t>Come si presenta la pianificazione sommaria?</t>
  </si>
  <si>
    <t>Qual è la strategia di informazione/comunicazione sullo svolgimento del progetto?</t>
  </si>
  <si>
    <t>Risorse interne (numero di mezze giornate, ev. calcolare gli importi in franchi)?</t>
  </si>
  <si>
    <t>Costi esterni?</t>
  </si>
  <si>
    <t>Proporre diverse soluzioni.</t>
  </si>
  <si>
    <t>Valutazione delle varianti (vantaggi e svantaggi)?</t>
  </si>
  <si>
    <t>Proposta di una variante</t>
  </si>
  <si>
    <t>Come continua il progetto? Proposta?</t>
  </si>
  <si>
    <t>Entro quando devono essere prese le decisioni e quali?</t>
  </si>
  <si>
    <t>Minimo: mandato del progetto, pianificazione sommaria, team del progetto, budget sommario</t>
  </si>
  <si>
    <t>Organizzazione e pianificazione</t>
  </si>
  <si>
    <t>Risorse</t>
  </si>
  <si>
    <t>Attuazione</t>
  </si>
  <si>
    <t>Fattori di successo e rischi</t>
  </si>
  <si>
    <t>Garanzia della qualità e controlling</t>
  </si>
  <si>
    <t>Sintetizzare l’essenziale su max. una pagina</t>
  </si>
  <si>
    <t>Pietre miliari</t>
  </si>
  <si>
    <t>Procedimento?</t>
  </si>
  <si>
    <t>Esiti/Soluzioni?</t>
  </si>
  <si>
    <t>Che cosa deve decidere il committente sulla base di questo progetto (ad es. Go/No Go)?</t>
  </si>
  <si>
    <t>Conclusione?</t>
  </si>
  <si>
    <t>Breve descrizione della problematica</t>
  </si>
  <si>
    <t>Che cosa è stato fatto sinora? Stato attuale? Problemi?</t>
  </si>
  <si>
    <t>Organigramma del progetto? Partner del progetto?</t>
  </si>
  <si>
    <t>Chi collabora al progetto? Chi è responsabile di che cosa (responsabilità, competenze)?</t>
  </si>
  <si>
    <t>Come si presenta la pianificazione dettagliata? Chi fa che cosa? Quando?</t>
  </si>
  <si>
    <t>Qual è la strategia di informazione/comunicazione relativa al progetto?</t>
  </si>
  <si>
    <t>Risorse interne?</t>
  </si>
  <si>
    <t>Risorse esterne?</t>
  </si>
  <si>
    <t>(Base = variante proposta nel progetto sommario)</t>
  </si>
  <si>
    <t>Qual è il procedimento previsto?</t>
  </si>
  <si>
    <t>Come viene attuato?</t>
  </si>
  <si>
    <t>Quali misure devono essere adottate per minimizzare i rischi?</t>
  </si>
  <si>
    <t>Come viene realizzata la garanzia della qualità?</t>
  </si>
  <si>
    <t>Come si articola il controlling?</t>
  </si>
  <si>
    <t>Chi deve decidere che cosa ed entro quando?</t>
  </si>
  <si>
    <t>Quali conclusioni possono essere tratte?</t>
  </si>
  <si>
    <t>Osservazioni personali?</t>
  </si>
  <si>
    <t>Minimo: mandato del progetto, pianificazione dettagliata, team del progetto, budget, stato del progetto</t>
  </si>
  <si>
    <t>C O N C E T T O   D E T T A G L I A T O</t>
  </si>
  <si>
    <t>C O N C E T T O   S O M M A R I O</t>
  </si>
  <si>
    <t>Planning</t>
  </si>
  <si>
    <t>Implementation</t>
  </si>
  <si>
    <t>Conclusion</t>
  </si>
  <si>
    <t>Rough</t>
  </si>
  <si>
    <t>Problem analysis</t>
  </si>
  <si>
    <t>SWOT analysis</t>
  </si>
  <si>
    <t>Project charter</t>
  </si>
  <si>
    <t>Project team</t>
  </si>
  <si>
    <t>Rough planning</t>
  </si>
  <si>
    <t>Define sub-projects</t>
  </si>
  <si>
    <t>Determine responsibilities</t>
  </si>
  <si>
    <t>Determine interfaces</t>
  </si>
  <si>
    <t>Determine working packages</t>
  </si>
  <si>
    <t>Detailed planning</t>
  </si>
  <si>
    <t>Rough concept</t>
  </si>
  <si>
    <t>Go/NoGo rough concept</t>
  </si>
  <si>
    <t>Detailed concept</t>
  </si>
  <si>
    <t>Implement detailed concept</t>
  </si>
  <si>
    <t>Project monitoring</t>
  </si>
  <si>
    <t>Ensure partial results</t>
  </si>
  <si>
    <t>Update planning activities</t>
  </si>
  <si>
    <t>Inform client</t>
  </si>
  <si>
    <t>Project status</t>
  </si>
  <si>
    <t>Final report</t>
  </si>
  <si>
    <t>Project termination</t>
  </si>
  <si>
    <t>Ensure results</t>
  </si>
  <si>
    <t>P R O J E C T   C H A R T E R</t>
  </si>
  <si>
    <t>Project number:</t>
  </si>
  <si>
    <t>Start:</t>
  </si>
  <si>
    <t>Finish:</t>
  </si>
  <si>
    <t>Project title:</t>
  </si>
  <si>
    <t>Client:</t>
  </si>
  <si>
    <t>Project manager:</t>
  </si>
  <si>
    <t>Department:</t>
  </si>
  <si>
    <t>Modified on:</t>
  </si>
  <si>
    <t>Deputy:</t>
  </si>
  <si>
    <t>Strategic goal:</t>
  </si>
  <si>
    <t>Project goals (SMART = specific, measurable, attainable, relevant, time-bound)</t>
  </si>
  <si>
    <t>Budget / Resources / Persons</t>
  </si>
  <si>
    <t>Personnel costs</t>
  </si>
  <si>
    <t>Compare detail project team</t>
  </si>
  <si>
    <t>Diverse 1:</t>
  </si>
  <si>
    <t>Compare project budget (internal)</t>
  </si>
  <si>
    <t>Diverse 2:</t>
  </si>
  <si>
    <t>Compare detail project budget (external)</t>
  </si>
  <si>
    <t>Diverse 3:</t>
  </si>
  <si>
    <t>When?</t>
  </si>
  <si>
    <t>What?</t>
  </si>
  <si>
    <t>Who?</t>
  </si>
  <si>
    <t>Approved?</t>
  </si>
  <si>
    <t xml:space="preserve">Discuss project charter and have it signed by client </t>
  </si>
  <si>
    <t>Detailed planning drawn up and Go/NoGo from client</t>
  </si>
  <si>
    <t>Rough concept drawn up and Go/NoGo from client</t>
  </si>
  <si>
    <t>Detailed concept drawn up and Go/NoGo from client</t>
  </si>
  <si>
    <t>Monthly interim report to client</t>
  </si>
  <si>
    <t>Final report to client</t>
  </si>
  <si>
    <t>Client signature</t>
  </si>
  <si>
    <t>Project manager signature</t>
  </si>
  <si>
    <t>Week</t>
  </si>
  <si>
    <t>Start</t>
  </si>
  <si>
    <t>Finish</t>
  </si>
  <si>
    <t>Working hours</t>
  </si>
  <si>
    <t>Working days</t>
  </si>
  <si>
    <t>INITIALISATION STAGE</t>
  </si>
  <si>
    <t>PLANNING STAGE</t>
  </si>
  <si>
    <t>CONCEPTUAL STAGE</t>
  </si>
  <si>
    <t xml:space="preserve">IMPLEMENTATION STAGE </t>
  </si>
  <si>
    <t>CONCLUSION STAGE</t>
  </si>
  <si>
    <t>Yes</t>
  </si>
  <si>
    <t>Diverse</t>
  </si>
  <si>
    <t>D E T A I L E D   P L A N N I N G</t>
  </si>
  <si>
    <t>Sort</t>
  </si>
  <si>
    <t>Today</t>
  </si>
  <si>
    <t xml:space="preserve">Detailed planning </t>
  </si>
  <si>
    <t>Responsible</t>
  </si>
  <si>
    <t xml:space="preserve"> P R O J E C T   S T A T U S</t>
  </si>
  <si>
    <t>General Evaluation (1 = proceeding according to plan, 2 = be watchful = 3 critical)</t>
  </si>
  <si>
    <t>Budget/Resources</t>
  </si>
  <si>
    <t>Quality/Goals</t>
  </si>
  <si>
    <t>Deadlines/Planning</t>
  </si>
  <si>
    <t>Proceeding according to plan</t>
  </si>
  <si>
    <t>Critical</t>
  </si>
  <si>
    <t>Be watchful</t>
  </si>
  <si>
    <t>Remarks</t>
  </si>
  <si>
    <t>ACTUAL STATE</t>
  </si>
  <si>
    <t>BALANCE</t>
  </si>
  <si>
    <t xml:space="preserve"> In %</t>
  </si>
  <si>
    <t>F I N A L   R E P O R T</t>
  </si>
  <si>
    <t>Reason:</t>
  </si>
  <si>
    <t>Have all project goals been reached?</t>
  </si>
  <si>
    <t>Partially</t>
  </si>
  <si>
    <t>Was the budget observed?</t>
  </si>
  <si>
    <t>P R O J E C T   T E A M</t>
  </si>
  <si>
    <t>First name</t>
  </si>
  <si>
    <t>Initials</t>
  </si>
  <si>
    <t>Email</t>
  </si>
  <si>
    <t>Telephone</t>
  </si>
  <si>
    <t>Absence/Remarks</t>
  </si>
  <si>
    <t xml:space="preserve"> Function</t>
  </si>
  <si>
    <t xml:space="preserve"> B U D G E T</t>
  </si>
  <si>
    <t>Title</t>
  </si>
  <si>
    <t>Standard price</t>
  </si>
  <si>
    <t>Amount</t>
  </si>
  <si>
    <t>Costs (internal)</t>
  </si>
  <si>
    <t>Actual state</t>
  </si>
  <si>
    <t>Balance</t>
  </si>
  <si>
    <t>E R R O R   M E S S A G E S</t>
  </si>
  <si>
    <t>Please fill in date of project start in project charter!!</t>
  </si>
  <si>
    <t xml:space="preserve"> </t>
  </si>
  <si>
    <t>R O U G H   C O N C E PT</t>
  </si>
  <si>
    <t>Table of contents</t>
  </si>
  <si>
    <t>Management summary</t>
  </si>
  <si>
    <t>Existing situation</t>
  </si>
  <si>
    <t>Rough budget</t>
  </si>
  <si>
    <t xml:space="preserve">Possible solutions </t>
  </si>
  <si>
    <t>Approach</t>
  </si>
  <si>
    <t>Open MS Word template &gt;&gt;</t>
  </si>
  <si>
    <t xml:space="preserve">Summarize main features on max. half a page: </t>
  </si>
  <si>
    <t>Existing situation and problem?</t>
  </si>
  <si>
    <t>Project goals?</t>
  </si>
  <si>
    <t>Expected results</t>
  </si>
  <si>
    <t>Proposal of a solution?</t>
  </si>
  <si>
    <t>What decisions does the client have to reach and by when?</t>
  </si>
  <si>
    <t xml:space="preserve">Short definition of problem </t>
  </si>
  <si>
    <t>What are the project goals?</t>
  </si>
  <si>
    <t>What are the expected results (deliverable)?</t>
  </si>
  <si>
    <t>What are the success factors?</t>
  </si>
  <si>
    <t>What are the risks?</t>
  </si>
  <si>
    <t xml:space="preserve">Who is working on the project? Who is responsible for what (responsibilities, authority)? </t>
  </si>
  <si>
    <t>Which milestones are there?</t>
  </si>
  <si>
    <t>What does the rough planning look like?</t>
  </si>
  <si>
    <t>What is the information policy on the course of the project, how will it be communicated?</t>
  </si>
  <si>
    <t>Internal resources (amount of half days, perhaps converted into Francs)?</t>
  </si>
  <si>
    <t>External costs?</t>
  </si>
  <si>
    <t>Possible solutions</t>
  </si>
  <si>
    <t>Propose various solutions.</t>
  </si>
  <si>
    <t>Assessment of solutions (advantages and disadvantages)?</t>
  </si>
  <si>
    <t>Suggest a solution.</t>
  </si>
  <si>
    <t>What are the next steps? Suggestion?</t>
  </si>
  <si>
    <t>What has to be decided by when?</t>
  </si>
  <si>
    <t>Minimum: project charter, rough planning, project team, rough budget</t>
  </si>
  <si>
    <t>D E T A I L E D   C O N C E P T</t>
  </si>
  <si>
    <t>Resources</t>
  </si>
  <si>
    <t>Quality assurance and controlling</t>
  </si>
  <si>
    <t>Summarize main features on max. half a page:</t>
  </si>
  <si>
    <t>Milestones?</t>
  </si>
  <si>
    <t>Results/solutions?</t>
  </si>
  <si>
    <t>What does the client have to decide as a result of this concept (e.g. Go/NoGo)?</t>
  </si>
  <si>
    <t>Conclusion?</t>
  </si>
  <si>
    <t xml:space="preserve">Existing situation </t>
  </si>
  <si>
    <t xml:space="preserve">Short description of problem. </t>
  </si>
  <si>
    <t>What action has been taken so far? Status? Problems?</t>
  </si>
  <si>
    <t>Who is working on the project? Who is responsible for what (responsibilities, authority)?</t>
  </si>
  <si>
    <t>What are the milestones?</t>
  </si>
  <si>
    <t>What does the detailed planning look like? Who does what? When?</t>
  </si>
  <si>
    <t>Internal resources?</t>
  </si>
  <si>
    <t>External resources?</t>
  </si>
  <si>
    <t>(Basis = suggested solution from rough concept)</t>
  </si>
  <si>
    <t>What is the planned approach?</t>
  </si>
  <si>
    <t>How will implementation be effected?</t>
  </si>
  <si>
    <t>Success factors and risks</t>
  </si>
  <si>
    <t xml:space="preserve">Which measures have to be taken to minimize risks? </t>
  </si>
  <si>
    <t>How is quality assurance effected?</t>
  </si>
  <si>
    <t>How is controlling performed?</t>
  </si>
  <si>
    <t>What has to be decided by whom by when?</t>
  </si>
  <si>
    <t>Which conclusions can be reached?</t>
  </si>
  <si>
    <t>Personal remarks?</t>
  </si>
  <si>
    <t>Minimum: project charter, detailed planning, project team, budget, project status</t>
  </si>
  <si>
    <t>A I D</t>
  </si>
  <si>
    <t>Before you start</t>
  </si>
  <si>
    <t>First steps</t>
  </si>
  <si>
    <t>Project budget</t>
  </si>
  <si>
    <t>Status of project</t>
  </si>
  <si>
    <t>Set macro security level to "activate all macros" (file-options-security center).</t>
  </si>
  <si>
    <t>You can change the language any time in the top right hand corner.</t>
  </si>
  <si>
    <t>To avoid deleting formulas and contents by mistake, all registers are read-only.</t>
  </si>
  <si>
    <t>We recommend you always leave write protection activated.</t>
  </si>
  <si>
    <t>This project tool is merely an aid. It cannot reach decisions for the project manager.</t>
  </si>
  <si>
    <t>This program was implemented in Excel. We recommend you save documents regularly and make regular backups.</t>
  </si>
  <si>
    <t>Thank you for respecting the author's work by not distributing the program without his consent!</t>
  </si>
  <si>
    <t>Open Excel Help with key F1.</t>
  </si>
  <si>
    <t>These stages are not consecutive but iterative, i. e. you can go back any time or skip a stage.</t>
  </si>
  <si>
    <t>After every stage the client has to give the go-ahead (Go /NoGo decision) for the next stage.</t>
  </si>
  <si>
    <t>After every stage at least 5 documents have to be produced: project charter, detailed planning, detailed concept, status of project and final report (b).</t>
  </si>
  <si>
    <t>The project charter as well as the final report should be signed by the client and the project manager.</t>
  </si>
  <si>
    <t>The attachment/enclosure must contain at least two documents: Project team and Project budget.</t>
  </si>
  <si>
    <t>We recommend the following sequence for entering data:</t>
  </si>
  <si>
    <t>1. Form "Project team"</t>
  </si>
  <si>
    <t>2. Form "Project charter" (signed by client and project manager)</t>
  </si>
  <si>
    <t>3. Form "Budget"</t>
  </si>
  <si>
    <t>4. Form "Rough concept"</t>
  </si>
  <si>
    <t>5. Form "Detailed concept"</t>
  </si>
  <si>
    <t>6. Form "Status of project" (updated monthly)</t>
  </si>
  <si>
    <t>7. Form "Final report"</t>
  </si>
  <si>
    <t>You can change the language any time in the top right hand corner (b).</t>
  </si>
  <si>
    <t>Project progress in % is represented in a bar (d). The calculation depends on the concluded work from the detailed planning.</t>
  </si>
  <si>
    <t>The project charter is one of the most important documents. Here the project's objectives, budget and milestones are defined.</t>
  </si>
  <si>
    <t>We recommend you fill in the form "Project team" first. Team members will then automatically appear in the respective selection lists (drop down, e. g. choice of project manager c)).</t>
  </si>
  <si>
    <t>If no new data is entered, the field "modified on:" will always show the current date.</t>
  </si>
  <si>
    <t>In the corresponding title bars (d) status is represented on the right hand side (green, orange, red). This status is transferred from the form "Project status".</t>
  </si>
  <si>
    <t>The use of resources in % is represented in a bar (f). Calculations are made in the form "Budget".</t>
  </si>
  <si>
    <t>Milestones (Go/NoGo) are defined by the client (g). They are automatically transferred to the form "Detailed planning".</t>
  </si>
  <si>
    <t>Important! The project charter should be signed by the client, this establishes transparency and trust.</t>
  </si>
  <si>
    <t>All the project members are listed in this form (d).</t>
  </si>
  <si>
    <t>The project header (c) is transferred from the form "Project status" and can only be modified there.</t>
  </si>
  <si>
    <t>This list serves as basis for selection lists (drop down) in other documents (project charter, rough planning, detailed planning).</t>
  </si>
  <si>
    <t>The total amounts are also transferred to the forms "Project charter", "Project status" and "Final report".</t>
  </si>
  <si>
    <t>This form helps with the rough planning (e). It serves as a basis to discuss the project charter.</t>
  </si>
  <si>
    <t>You can change the language any time in the top right hand corner (a).</t>
  </si>
  <si>
    <t>The project heading is transferred from the form "Project status" and can only be modified there.</t>
  </si>
  <si>
    <t>Which task is a milestone can be defined in this field. Time bars are then represented in red (c).</t>
  </si>
  <si>
    <t>Progress is entered in this field (1 = completed, 2 = in progress, = not completed).</t>
  </si>
  <si>
    <t>The amount of hours needed for this task is entered here.</t>
  </si>
  <si>
    <t>The program calculates the amount of project days in this column (excluding weekends).</t>
  </si>
  <si>
    <t>In the selection list you can choose the initials of the person responsible. This list can only be modified in the form "Project team".</t>
  </si>
  <si>
    <t>This form is used for the detailed planning of the project.</t>
  </si>
  <si>
    <t>The project header (b) is transferred from the form "Project status" and can only be modified there.</t>
  </si>
  <si>
    <t>In the selection list (d) you can choose the initials of the person responsible. This list can only be modified in the form "Project team".</t>
  </si>
  <si>
    <t>Which task is a milestone can be defined in this field. Time bars are then represented in red (d).</t>
  </si>
  <si>
    <t>Progress is entered in this field (1 = completed, 2 = in progress, = 3 not completed). Together with the amount of working hours progress is calculated in % and represented in a bar.</t>
  </si>
  <si>
    <t>The amount of hours needed for this task is entered here (one workday = 8 hours).</t>
  </si>
  <si>
    <t>The program calculates the amount of workdays in this column (excluding weekends).</t>
  </si>
  <si>
    <t>The fields in the lines 1 - 8 (e) are read-only. They are transferred automatically from the project charter. Modifications can only be entered in the form "Project charter".</t>
  </si>
  <si>
    <t>The entered days (start - finish) are represented in a Gantt chart in blue or red (milestones) (f).</t>
  </si>
  <si>
    <t>Monitoring project status is another import instrument in project management. Here project status is entered once a month. This form is used in discussions with client and project team.</t>
  </si>
  <si>
    <t>The project header b) is transferred from the form "Project status" and can only be modified there.</t>
  </si>
  <si>
    <t>Status of project is entered in the selection list (d) (1 = proceeding according to plan, 2 = be watchful, 3 = critical). This data is also transferred to the form "Project charter"</t>
  </si>
  <si>
    <t>Possible solutions and proposed approach are worked out in the rough concept. This serves as basis to decide further steps.</t>
  </si>
  <si>
    <t>The list of contents (b) serves as support. Chapters can be added or removed.</t>
  </si>
  <si>
    <t>A click on the arrow (a) opens a word document with the suggested chapters.</t>
  </si>
  <si>
    <t>The detailed concept describes the precise approach and expected results. It is like a detailed specification and serves as a basis for project implementation.</t>
  </si>
  <si>
    <t>This document helps to draw up the final report. Like the project charter the final report should also be signed by the client.</t>
  </si>
  <si>
    <t>Project success is entered in the selection list (d) (1 = yes, 2 = partially, 3 = no). This data is also transferred to the form "Project charter"</t>
  </si>
  <si>
    <t>S W O T   A N A L Y S I S</t>
  </si>
  <si>
    <t>Opportunities</t>
  </si>
  <si>
    <t>R I S K   A N A L Y S I S</t>
  </si>
  <si>
    <t>High</t>
  </si>
  <si>
    <t>Medium</t>
  </si>
  <si>
    <t>Low</t>
  </si>
  <si>
    <t>Extent of damage</t>
  </si>
  <si>
    <t>No need for action</t>
  </si>
  <si>
    <t>Need for action</t>
  </si>
  <si>
    <t>Urgent need for action</t>
  </si>
  <si>
    <t>Risk</t>
  </si>
  <si>
    <t>Consequences</t>
  </si>
  <si>
    <t>Possible measures</t>
  </si>
  <si>
    <t>Extent of consequences</t>
  </si>
  <si>
    <t>F E A S I B I L I T Y  S T U D Y</t>
  </si>
  <si>
    <t>Economic feasibility</t>
  </si>
  <si>
    <t>Technical feasibility</t>
  </si>
  <si>
    <t>Resources and time</t>
  </si>
  <si>
    <t>Legal feasibility</t>
  </si>
  <si>
    <t>Influence on the project</t>
  </si>
  <si>
    <t>Average</t>
  </si>
  <si>
    <t xml:space="preserve">P R O J E C T   M A N A G E M E N T
</t>
  </si>
  <si>
    <t>Nom du projet :</t>
  </si>
  <si>
    <t>Remplaçant/e :</t>
  </si>
  <si>
    <t>Divers 2 :</t>
  </si>
  <si>
    <t>Divers 3 :</t>
  </si>
  <si>
    <t>Filtre :</t>
  </si>
  <si>
    <t>Rapport intermédiaire mensuel à l'attention du mandant</t>
  </si>
  <si>
    <t>Evaluation générale (1 = se déroule comme prévu ; 2 = à surveiller ; 3 = critique)</t>
  </si>
  <si>
    <t>Allgemeine Beurteilung (1 = läuft planmässig; 2 = im Auge behalten; 3 = kritisch)</t>
  </si>
  <si>
    <t>Overall project</t>
  </si>
  <si>
    <t>Was the project successful?</t>
  </si>
  <si>
    <t>Fonction</t>
  </si>
  <si>
    <t>Nb.</t>
  </si>
  <si>
    <t>Project organization and milestones</t>
  </si>
  <si>
    <t>Who is the client?</t>
  </si>
  <si>
    <t>Project organization chart?</t>
  </si>
  <si>
    <t>Organization and planning</t>
  </si>
  <si>
    <t>Approach?</t>
  </si>
  <si>
    <t>Project organization chart? Project partner?</t>
  </si>
  <si>
    <t>Budget ?</t>
  </si>
  <si>
    <t>Menu bar "Project management"</t>
  </si>
  <si>
    <t xml:space="preserve">The "Home" button in the top left hand corner enables you to return to the menu. </t>
  </si>
  <si>
    <t>In the above right menu you can blend the registers in and out (+/-).</t>
  </si>
  <si>
    <t>Each project goes through at least 5 stages: initialization, planning, concept, implementation and conclusion (a).</t>
  </si>
  <si>
    <t>By clicking the "Home" button in the top left hand corner you will be able to return to the menu (a).</t>
  </si>
  <si>
    <t>The "Home" button in the top left hand corner enables you to return to the menu (a).</t>
  </si>
  <si>
    <t>The budget is transferred from the form "Budget" (e). Cells are read-only. Modifications can only be entered in the form "Budget".</t>
  </si>
  <si>
    <t>Ce champ permet de définir les tâches qui sont des jalons. Les barres de temps sont alors indiquées en rouge (d).</t>
  </si>
  <si>
    <t> Questo campo consente di definire le mansioni che costituiscono pietre miliari. In tal caso le barre temporali sono indicate in rosso (d).</t>
  </si>
  <si>
    <t>The budget (e) is transferred from the form "Budget". Cells are read-only. Modifications can only be entered in the form "Budget".</t>
  </si>
  <si>
    <t>Im Detailkonzept werden das genaue Vorgehen und die erwarteten Ergebnisse beschrieben. Es ist eine Art detailliertes Pflichtenheft und dient als Grundlage für die Implementierung des Projektes.</t>
  </si>
  <si>
    <t>In der Auswahlliste (d) können Sie das Kürzel der zuständigen Person wählen. Diese Liste kann nur im Formular "Projektteam" geändert werden.</t>
  </si>
  <si>
    <t>Wichtig! Der Projektauftrag sollte vom Auftraggeber unterschrieben werden. Das schafft Klarheit und Vertrauen.</t>
  </si>
  <si>
    <t>Diese 5 Phasen sind nicht linear sondern iterativ, d.h. man kann jederzeit zurückgehen oder Phasen überspringen.</t>
  </si>
  <si>
    <t>Damit Sie nicht aus Versehen Formeln und Inhalte löschen, sind alle Register schreibgeschützt.</t>
  </si>
  <si>
    <t>Les champs de la ligne 1-8 (e) sont protégés en écriture. Le contenu est repris automatiquement du "Mandat de projet". C'est seulement ici que l'on peut apporter des modifications.</t>
  </si>
  <si>
    <t>Probability of occurrence</t>
  </si>
  <si>
    <t>Organizational feasibility</t>
  </si>
  <si>
    <t>Degree of danger</t>
  </si>
  <si>
    <t>Ten-dency</t>
  </si>
  <si>
    <t>Charter</t>
  </si>
  <si>
    <t>Remarks / attachments</t>
  </si>
  <si>
    <t>Attachments</t>
  </si>
  <si>
    <t>According to plan</t>
  </si>
  <si>
    <t>Mit Klick auf das jeweilige Symbol gelangt man zu den gewünschten Formularen (c).</t>
  </si>
  <si>
    <t>Un clic sur le symbole correspondant permet d'ouvrir le formulaire souhaité (c).</t>
  </si>
  <si>
    <t xml:space="preserve">Clicking the corresponding symbol will lead you to the appropriate forms (c). </t>
  </si>
  <si>
    <t> Cliccando sul simbolo corrispondente si apre il modulo che interessa (c).</t>
  </si>
  <si>
    <t>En dessous du titre se trouve le nom du projet qui doit être saisi dans le formulaire "Mandat" (a).</t>
  </si>
  <si>
    <t>Unter dem Titel steht der Projektname, der im Auftragsformular eingegeben wird (a).</t>
  </si>
  <si>
    <t xml:space="preserve">Beneath the title you will find the name of the project, which has to be filled in the project charter form (a). </t>
  </si>
  <si>
    <t>Sotto al titolo si trova il nome del progetto da inserire nel modulo “Mandato” (a).</t>
  </si>
  <si>
    <t> In alto a destra è possibile modificare la lingua in qualunque momento (a).</t>
  </si>
  <si>
    <t xml:space="preserve">Die Register können Sie im Menü oben rechts (+/-) ein- und ausblenden (a). </t>
  </si>
  <si>
    <t>Les onglets peuvent être affichés ou masqués (+/-) dans le menu en haut à droite (a).</t>
  </si>
  <si>
    <t>In the above right menu you can blend the registers in and out (+/-) (a).</t>
  </si>
  <si>
    <t> Le linguette possono essere mostrate o nascoste (+/-) nel menu in alto a destra (a).</t>
  </si>
  <si>
    <t xml:space="preserve">Der Fortschritt des Projektes wird in % in einem Balken dargestellt (b). Die Berechnung hängt von den erledigten Arbeiten im Detailplan ab. </t>
  </si>
  <si>
    <t>L'avancement du projet est affiché en % à l'aide d'une barre (b). Le calcul se base sur les tâches accomplies du plan détaillé.</t>
  </si>
  <si>
    <t>Project progress in % is represented in a bar (b). The calculation depends on the concluded work from the detailed planning.</t>
  </si>
  <si>
    <t> Lo stato di avanzamento del progetto è raffigurato in % con una barra (b). Il calcolo dipende dai lavori svolti nella pianificazione dettagliata.</t>
  </si>
  <si>
    <t>Kontakt: ©iManagement -info@2iManagement.ch.</t>
  </si>
  <si>
    <t>Contact :  ©iManagement -info@2iManagement.ch.</t>
  </si>
  <si>
    <t>Contact:  ©iManagement -info@2iManagement.ch.</t>
  </si>
  <si>
    <t>Contatto:  ©iManagement -info@2iManagement.ch.</t>
  </si>
  <si>
    <t>La langue peut être changée à tout moment en haut à droite.</t>
  </si>
  <si>
    <t> In alto a destra è possibile modificare la lingua in qualunque momento.</t>
  </si>
  <si>
    <t>Toutes les données de l'en-tête du projet (b) sont reprises dans les autres formulaires.</t>
  </si>
  <si>
    <t>Alle Angaben im Projektkopf (b) werden in den anderen Formularen übernommen.</t>
  </si>
  <si>
    <t>All the information in the project header (b) will be transferred to the other forms.</t>
  </si>
  <si>
    <t> Tutti i dati nell’intestazione del progetto (b)  sono ripresi negli altri moduli.</t>
  </si>
  <si>
    <t>Weitere Bemerkungen</t>
  </si>
  <si>
    <t>Autres remarques</t>
  </si>
  <si>
    <t>Further comments</t>
  </si>
  <si>
    <t>Altri commenti</t>
  </si>
  <si>
    <t>Analisi SWOT</t>
  </si>
  <si>
    <t>Machbarkeit</t>
  </si>
  <si>
    <t>Faisabilité</t>
  </si>
  <si>
    <t>Feasibility</t>
  </si>
  <si>
    <t>Fattibilità</t>
  </si>
  <si>
    <t>Redditività</t>
  </si>
  <si>
    <t xml:space="preserve">C H E C K L I S T E </t>
  </si>
  <si>
    <t xml:space="preserve">C H E C K  -  L I S T E </t>
  </si>
  <si>
    <t>C H E C K  -  L I S T A</t>
  </si>
  <si>
    <t>Gantt</t>
  </si>
  <si>
    <t>Check-Liste</t>
  </si>
  <si>
    <t>Checkliste</t>
  </si>
  <si>
    <t>Check-Lista</t>
  </si>
  <si>
    <t>Risques</t>
  </si>
  <si>
    <t>Rischi</t>
  </si>
  <si>
    <t>Risiken</t>
  </si>
  <si>
    <t>Risks</t>
  </si>
  <si>
    <t>SWOT-Analyse</t>
  </si>
  <si>
    <t>U R S A C H E  -  W I R K U N G S  -  D I A G R A M M</t>
  </si>
  <si>
    <t>D I A G R A M M E   D E   C A U S E S   E T   E F F E T S</t>
  </si>
  <si>
    <t>Ursache - Wirkung</t>
  </si>
  <si>
    <t>Causes - Effets</t>
  </si>
  <si>
    <t xml:space="preserve">C A U S E  - E F F E C T  D I A G R A M M </t>
  </si>
  <si>
    <t>Causes - Effects</t>
  </si>
  <si>
    <t>D I A G R A M M A  C A U S A - E F F E T T I</t>
  </si>
  <si>
    <t>Causa - Effetti</t>
  </si>
  <si>
    <t>siehe Auftrag</t>
  </si>
  <si>
    <t>Voir mandat</t>
  </si>
  <si>
    <t>see charter</t>
  </si>
  <si>
    <t>vedere mandato</t>
  </si>
  <si>
    <t>C H E C K  -  L I S T E</t>
  </si>
  <si>
    <t>C O N T R O L L I N G   P R O J E T S</t>
  </si>
  <si>
    <t>Projets</t>
  </si>
  <si>
    <t>P R O J E K T C O N T R O L L I N G</t>
  </si>
  <si>
    <t>P R O J E C T    C O N T R O L L I N G</t>
  </si>
  <si>
    <t>Projekte</t>
  </si>
  <si>
    <t>Projects</t>
  </si>
  <si>
    <t>Qui ?</t>
  </si>
  <si>
    <t>Progetti</t>
  </si>
  <si>
    <t>C O N T R O L L I N G   P R O G E T T I</t>
  </si>
  <si>
    <t>Total Stunden</t>
  </si>
  <si>
    <t>Totale heures</t>
  </si>
  <si>
    <t>Total hours</t>
  </si>
  <si>
    <t>Totale ore</t>
  </si>
  <si>
    <t>Kalender</t>
  </si>
  <si>
    <t>Calendario</t>
  </si>
  <si>
    <t>Calendar</t>
  </si>
  <si>
    <t>Lu</t>
  </si>
  <si>
    <t>Ma</t>
  </si>
  <si>
    <t>Di</t>
  </si>
  <si>
    <t>Me</t>
  </si>
  <si>
    <t>Ve</t>
  </si>
  <si>
    <t>Sa</t>
  </si>
  <si>
    <t>Je</t>
  </si>
  <si>
    <t>So</t>
  </si>
  <si>
    <t>Mo</t>
  </si>
  <si>
    <t>Mi</t>
  </si>
  <si>
    <t>Do</t>
  </si>
  <si>
    <t>Fr</t>
  </si>
  <si>
    <t>Su</t>
  </si>
  <si>
    <t>Tu</t>
  </si>
  <si>
    <t>We</t>
  </si>
  <si>
    <t>Th</t>
  </si>
  <si>
    <t>Gio</t>
  </si>
  <si>
    <t>Calendrier</t>
  </si>
  <si>
    <t>Charges de personnel (internes)</t>
  </si>
  <si>
    <t>Spese per il personale (interni)</t>
  </si>
  <si>
    <t xml:space="preserve">Problembereich / Kurzbeschreibung </t>
  </si>
  <si>
    <t>Problématique / description succincte</t>
  </si>
  <si>
    <t>Problem / Short description /</t>
  </si>
  <si>
    <t>Problematica / descrizione sintetica</t>
  </si>
  <si>
    <t>Téléphone</t>
  </si>
  <si>
    <t>TOTAL externe Finanzierung</t>
  </si>
  <si>
    <t>TOTAL financement externe</t>
  </si>
  <si>
    <t>TOTAL external finances</t>
  </si>
  <si>
    <t>TOTALE finanzamenti esterni</t>
  </si>
  <si>
    <t xml:space="preserve">Externe Finanzierung </t>
  </si>
  <si>
    <t xml:space="preserve">Financement externe </t>
  </si>
  <si>
    <t xml:space="preserve">External financing </t>
  </si>
  <si>
    <t>Finanziamento esterno</t>
  </si>
  <si>
    <t>Kommunikation</t>
  </si>
  <si>
    <t>Communication</t>
  </si>
  <si>
    <t>Comunication</t>
  </si>
  <si>
    <t>K O M M U N I K A T I O N</t>
  </si>
  <si>
    <t>C O M M U N I C A T I O N</t>
  </si>
  <si>
    <t>Internet</t>
  </si>
  <si>
    <t>Social Medias</t>
  </si>
  <si>
    <t>Social Media</t>
  </si>
  <si>
    <t>Public Relations</t>
  </si>
  <si>
    <t>Relations publiques</t>
  </si>
  <si>
    <t>Public relations</t>
  </si>
  <si>
    <t>Diverses</t>
  </si>
  <si>
    <t>Prioriät</t>
  </si>
  <si>
    <t>Priorité</t>
  </si>
  <si>
    <t>Priority</t>
  </si>
  <si>
    <t>G E S T I O N  D E  P R O J E T S</t>
  </si>
  <si>
    <t>Mon</t>
  </si>
  <si>
    <t>Tue</t>
  </si>
  <si>
    <t>Wed</t>
  </si>
  <si>
    <t>Thu</t>
  </si>
  <si>
    <t>Fri</t>
  </si>
  <si>
    <t>Sat</t>
  </si>
  <si>
    <t>Sun</t>
  </si>
  <si>
    <t>Lun</t>
  </si>
  <si>
    <t>Mar</t>
  </si>
  <si>
    <t>Mer</t>
  </si>
  <si>
    <t>Jeu</t>
  </si>
  <si>
    <t>Ven</t>
  </si>
  <si>
    <t>Sam</t>
  </si>
  <si>
    <t>Dim</t>
  </si>
  <si>
    <t>intern</t>
  </si>
  <si>
    <t>interne</t>
  </si>
  <si>
    <t>interno</t>
  </si>
  <si>
    <t>Charges de personnel (externes)</t>
  </si>
  <si>
    <t>Spese per il personale (esterni)</t>
  </si>
  <si>
    <t>TOTAL</t>
  </si>
  <si>
    <t>TOTALE</t>
  </si>
  <si>
    <t>Total intern</t>
  </si>
  <si>
    <t>Total interne</t>
  </si>
  <si>
    <t>Totale interno</t>
  </si>
  <si>
    <t>Total extern</t>
  </si>
  <si>
    <t>Totale esterno</t>
  </si>
  <si>
    <t xml:space="preserve"> Tage</t>
  </si>
  <si>
    <t xml:space="preserve"> jours</t>
  </si>
  <si>
    <t xml:space="preserve"> days</t>
  </si>
  <si>
    <t xml:space="preserve"> giorni</t>
  </si>
  <si>
    <t xml:space="preserve"> Stunden</t>
  </si>
  <si>
    <t xml:space="preserve"> hours</t>
  </si>
  <si>
    <t xml:space="preserve"> ore</t>
  </si>
  <si>
    <t xml:space="preserve"> heures</t>
  </si>
  <si>
    <t>P L A N U N G   Ü B E R S I C H T</t>
  </si>
  <si>
    <t>P L A N I F I C A T I O N   S O M M A I R E</t>
  </si>
  <si>
    <t>R O U G H   P L A N N I N G</t>
  </si>
  <si>
    <t>P I A N I F I C A Z I O N E    S O M M A R I O</t>
  </si>
  <si>
    <t>erledigt</t>
  </si>
  <si>
    <t>fatto</t>
  </si>
  <si>
    <t>done</t>
  </si>
  <si>
    <t>en cours</t>
  </si>
  <si>
    <t>in progress</t>
  </si>
  <si>
    <t>in Arbeit</t>
  </si>
  <si>
    <t>in corso</t>
  </si>
  <si>
    <t>pietre miliari</t>
  </si>
  <si>
    <t>milestones</t>
  </si>
  <si>
    <t>jalons</t>
  </si>
  <si>
    <t>terminé</t>
  </si>
  <si>
    <t>Saldo realisierte Tage</t>
  </si>
  <si>
    <t>Solde jours réalisées</t>
  </si>
  <si>
    <t>Balance realized days</t>
  </si>
  <si>
    <t>Saldo giorni realizzati</t>
  </si>
  <si>
    <t>BUDGET</t>
  </si>
  <si>
    <t>Realisiert</t>
  </si>
  <si>
    <t>Réalisées</t>
  </si>
  <si>
    <t>Realized</t>
  </si>
  <si>
    <t>Realizzati</t>
  </si>
  <si>
    <t>Budget [h]</t>
  </si>
  <si>
    <t>realisiert [h]</t>
  </si>
  <si>
    <t>réalisées [h]</t>
  </si>
  <si>
    <t>realized [h]</t>
  </si>
  <si>
    <t>realizzate [h]</t>
  </si>
  <si>
    <t>Projektziele (vgl. Projektauftrag)</t>
  </si>
  <si>
    <t>Project goals (see charter)</t>
  </si>
  <si>
    <t>Obiettivi del progetto (vedere mandato)</t>
  </si>
  <si>
    <t>Objectifs du projet (cf. mandat)</t>
  </si>
  <si>
    <t>Stundenansatz</t>
  </si>
  <si>
    <t>Tarif horaire</t>
  </si>
  <si>
    <t>Hourly rate</t>
  </si>
  <si>
    <t>Tariffa oraria</t>
  </si>
  <si>
    <t>Saldo [%]</t>
  </si>
  <si>
    <t>Solde [%]</t>
  </si>
  <si>
    <t>Balance [%]</t>
  </si>
  <si>
    <t>Total externe</t>
  </si>
  <si>
    <t>Intern (direkt)</t>
  </si>
  <si>
    <t>Interne (direct)</t>
  </si>
  <si>
    <t>Internal (direct)</t>
  </si>
  <si>
    <t>Extern (direkt)</t>
  </si>
  <si>
    <t>Externe (direct)</t>
  </si>
  <si>
    <t>External (direct)</t>
  </si>
  <si>
    <t>Zielpublikum</t>
  </si>
  <si>
    <t>Public cible</t>
  </si>
  <si>
    <t>Target public</t>
  </si>
  <si>
    <t>Kernbotschaft</t>
  </si>
  <si>
    <t>Message clé</t>
  </si>
  <si>
    <t>Key Message</t>
  </si>
  <si>
    <t>Indikatoren</t>
  </si>
  <si>
    <t>Indicateurs</t>
  </si>
  <si>
    <t>Indicators</t>
  </si>
  <si>
    <t>ÊTRE</t>
  </si>
  <si>
    <t>Act. state</t>
  </si>
  <si>
    <t>SOLL</t>
  </si>
  <si>
    <t>DOIT</t>
  </si>
  <si>
    <t>Target</t>
  </si>
  <si>
    <t>erreicht</t>
  </si>
  <si>
    <t>atteint</t>
  </si>
  <si>
    <t>achieved</t>
  </si>
  <si>
    <t>Saldo Budget [h]</t>
  </si>
  <si>
    <t>solde budget [h]</t>
  </si>
  <si>
    <t>balance budget [h]</t>
  </si>
  <si>
    <t>saldo budget [h]</t>
  </si>
  <si>
    <t>budget [h]</t>
  </si>
  <si>
    <t>Solde budget [h]</t>
  </si>
  <si>
    <t>Balance budget [h]</t>
  </si>
  <si>
    <t>Saldo budget [h]</t>
  </si>
  <si>
    <t>intern:</t>
  </si>
  <si>
    <t>extern:</t>
  </si>
  <si>
    <t>interne :</t>
  </si>
  <si>
    <t>externe :</t>
  </si>
  <si>
    <t>interno:</t>
  </si>
  <si>
    <t>esterno:</t>
  </si>
  <si>
    <t>Total realisiert [h]</t>
  </si>
  <si>
    <t>Total réalisées [h]</t>
  </si>
  <si>
    <t>Total realized [h]</t>
  </si>
  <si>
    <t>Totale realizzati [h]</t>
  </si>
  <si>
    <t>Notes</t>
  </si>
  <si>
    <t>Note</t>
  </si>
  <si>
    <t>Notizen</t>
  </si>
  <si>
    <t>Quoi ?</t>
  </si>
  <si>
    <t>Cosa?</t>
  </si>
  <si>
    <t>Titre</t>
  </si>
  <si>
    <t>Adresse 1</t>
  </si>
  <si>
    <t>Adresse 2</t>
  </si>
  <si>
    <t>CP</t>
  </si>
  <si>
    <t>Lieu</t>
  </si>
  <si>
    <t>A D R E S S E N</t>
  </si>
  <si>
    <t>A D R E S S E S</t>
  </si>
  <si>
    <t>I N D I R I Z Z I</t>
  </si>
  <si>
    <t>Telefon 1</t>
  </si>
  <si>
    <t>Téléphone 1</t>
  </si>
  <si>
    <t>Telephone 1</t>
  </si>
  <si>
    <t>Telefono 1</t>
  </si>
  <si>
    <t>Telefon 2</t>
  </si>
  <si>
    <t>Téléphone 2</t>
  </si>
  <si>
    <t>Telephone 2</t>
  </si>
  <si>
    <t>Telefono 2</t>
  </si>
  <si>
    <t>Indirizzo 1</t>
  </si>
  <si>
    <t>Indirizzo 2</t>
  </si>
  <si>
    <t>PLZ</t>
  </si>
  <si>
    <t>PC/ZIP</t>
  </si>
  <si>
    <t>Ort</t>
  </si>
  <si>
    <t>Luogo</t>
  </si>
  <si>
    <t>City</t>
  </si>
  <si>
    <t>Anrede</t>
  </si>
  <si>
    <t>O R G A N I G R A M M</t>
  </si>
  <si>
    <t>O R G A N I G R A M M E</t>
  </si>
  <si>
    <t>O R G A N I Z A T I O N A L   C H A R T</t>
  </si>
  <si>
    <t>O R G A N I G R A M M A</t>
  </si>
  <si>
    <t>C O M U N I C A Z I O N E</t>
  </si>
  <si>
    <t>Auftraggeber</t>
  </si>
  <si>
    <t>Mandant</t>
  </si>
  <si>
    <t>Client</t>
  </si>
  <si>
    <t>Committente</t>
  </si>
  <si>
    <t>Project manager</t>
  </si>
  <si>
    <t>Capoprogetto</t>
  </si>
  <si>
    <t>Expertengruppe</t>
  </si>
  <si>
    <t>Unterprojekt 1</t>
  </si>
  <si>
    <t>Unterprojekt 2</t>
  </si>
  <si>
    <t>Unterprojekt 3</t>
  </si>
  <si>
    <t>Unterprojekt 4</t>
  </si>
  <si>
    <t>Sous-projet 1</t>
  </si>
  <si>
    <t>Sous-projet 2</t>
  </si>
  <si>
    <t>Sous-projet 3</t>
  </si>
  <si>
    <t>Sous-projet 4</t>
  </si>
  <si>
    <t>Subproject 1</t>
  </si>
  <si>
    <t>Subproject 2</t>
  </si>
  <si>
    <t>Subproject 3</t>
  </si>
  <si>
    <t>Subproject 4</t>
  </si>
  <si>
    <t>Groupe d'experts</t>
  </si>
  <si>
    <t>Steuerungsgruppe</t>
  </si>
  <si>
    <t>Gruppo di pilotaggio</t>
  </si>
  <si>
    <t>Sotto progetto 1</t>
  </si>
  <si>
    <t>Sotto progetto 2</t>
  </si>
  <si>
    <t>Sotto progetto 3</t>
  </si>
  <si>
    <t>Sotto progetto 4</t>
  </si>
  <si>
    <t>Leading group</t>
  </si>
  <si>
    <t>Experts group</t>
  </si>
  <si>
    <t>Gruppo d'esperti</t>
  </si>
  <si>
    <t>Comité de pilotage</t>
  </si>
  <si>
    <t>Pilotage</t>
  </si>
  <si>
    <t>Steuerung</t>
  </si>
  <si>
    <t>Führung</t>
  </si>
  <si>
    <t>Conduite</t>
  </si>
  <si>
    <t>Fachspezialist</t>
  </si>
  <si>
    <t>Spécialiste</t>
  </si>
  <si>
    <t>Ausführung</t>
  </si>
  <si>
    <t>Exécution</t>
  </si>
  <si>
    <t>Assistance de projet</t>
  </si>
  <si>
    <t>Projektunterstützung</t>
  </si>
  <si>
    <t>Leadership</t>
  </si>
  <si>
    <t>Controlling</t>
  </si>
  <si>
    <t>Specialist</t>
  </si>
  <si>
    <t>Execution</t>
  </si>
  <si>
    <t>Project Support</t>
  </si>
  <si>
    <t>Direzione</t>
  </si>
  <si>
    <t>Esecuzione</t>
  </si>
  <si>
    <t>Specialista</t>
  </si>
  <si>
    <t>Progetto Supporto</t>
  </si>
  <si>
    <t>Pilotaggio</t>
  </si>
  <si>
    <t>Interna (diretta)</t>
  </si>
  <si>
    <t>Esterna (diretta)</t>
  </si>
  <si>
    <t>Social media</t>
  </si>
  <si>
    <t>Pubbliche relazioni</t>
  </si>
  <si>
    <t>Varie</t>
  </si>
  <si>
    <t>Impatto</t>
  </si>
  <si>
    <t xml:space="preserve">N. </t>
  </si>
  <si>
    <t>Pubblico target</t>
  </si>
  <si>
    <t>Messaggio chiave</t>
  </si>
  <si>
    <t>Indicatori</t>
  </si>
  <si>
    <t>Priorità</t>
  </si>
  <si>
    <t>STATO ATTUALE</t>
  </si>
  <si>
    <t>STATO DESIDERATO</t>
  </si>
  <si>
    <t>raggiunto</t>
  </si>
  <si>
    <t>Erfolge (letzte Periode)</t>
  </si>
  <si>
    <t>Achievements (last period)</t>
  </si>
  <si>
    <t>Successi (ultimo periodo)</t>
  </si>
  <si>
    <t>Besondere Probleme (letzte Periode)</t>
  </si>
  <si>
    <t>Particular problems (last period)</t>
  </si>
  <si>
    <t>Problemi particolari (ultimo periodo)</t>
  </si>
  <si>
    <t>Herausforderungen (nächste Periode)</t>
  </si>
  <si>
    <t>Challenges (next period)</t>
  </si>
  <si>
    <t>Sfide (prossimo periodo)</t>
  </si>
  <si>
    <t>Was kann aus dem Projekt gelernt werden? (Lessons Learned)</t>
  </si>
  <si>
    <t>Quels sont les enseignements tirés du projet ? (Lessons Learned)</t>
  </si>
  <si>
    <t>What can be learnt from the project? (Lessons Learned)</t>
  </si>
  <si>
    <t>Quali insegnamenti  è possibile trarre dal progetto? (Lessons Learned)</t>
  </si>
  <si>
    <t>Termine/Meilensteine (Go/NoGo)</t>
  </si>
  <si>
    <t>Deadlines / Milestones (Go/NoGo)</t>
  </si>
  <si>
    <t>Scadenze / Pietre miliari (Go/NoGo)</t>
  </si>
  <si>
    <t>Links zu Dokumenten</t>
  </si>
  <si>
    <t>Liens vers les documents</t>
  </si>
  <si>
    <t>Links documents</t>
  </si>
  <si>
    <t>Link a documenti</t>
  </si>
  <si>
    <t>Wichtigsten Entscheide / Bemerkungen</t>
  </si>
  <si>
    <t>Décisions les plus importantes / Remarques</t>
  </si>
  <si>
    <t>Important decisions / Remarks</t>
  </si>
  <si>
    <t>Le decisioni più importanti / Osservazioni</t>
  </si>
  <si>
    <t>Übersicht Sitzungen</t>
  </si>
  <si>
    <t>Aperçu des séances</t>
  </si>
  <si>
    <t>Overview Meetings</t>
  </si>
  <si>
    <t>Panoramica sedute</t>
  </si>
  <si>
    <t>Ihr Logo:</t>
  </si>
  <si>
    <t>Votre logo:</t>
  </si>
  <si>
    <t>Your logo:</t>
  </si>
  <si>
    <t>Vostro logo:</t>
  </si>
  <si>
    <t>Änderungsprotokoll</t>
  </si>
  <si>
    <t>Suivi des modifications</t>
  </si>
  <si>
    <t>Protocol of modifications</t>
  </si>
  <si>
    <t>Änderungen</t>
  </si>
  <si>
    <t>Changement</t>
  </si>
  <si>
    <t>Modifications</t>
  </si>
  <si>
    <t>Modifiche</t>
  </si>
  <si>
    <t>Monitoraggio delle modifiche</t>
  </si>
  <si>
    <t>S T A K E H O L D E R - A N A L Y S E</t>
  </si>
  <si>
    <t>A N A L Y S E   D E S   P A R T I E S   P R E N A N T E S</t>
  </si>
  <si>
    <t>S T A K E H O L D E R   A N A L Y S I S</t>
  </si>
  <si>
    <t>weites Umfeld</t>
  </si>
  <si>
    <t>Contexte large</t>
  </si>
  <si>
    <t>Wider environment</t>
  </si>
  <si>
    <t>Contesto ampio</t>
  </si>
  <si>
    <t>nahes Umfeld</t>
  </si>
  <si>
    <t>Contexte restreint</t>
  </si>
  <si>
    <t>Immediate environment</t>
  </si>
  <si>
    <t>Contesto ristretto</t>
  </si>
  <si>
    <t>Internal</t>
  </si>
  <si>
    <t>Wir</t>
  </si>
  <si>
    <t>Nous</t>
  </si>
  <si>
    <t>Us</t>
  </si>
  <si>
    <t>Noi</t>
  </si>
  <si>
    <t>häufiger Kontakt</t>
  </si>
  <si>
    <t>contacts fréquents</t>
  </si>
  <si>
    <t>Frequent contacts</t>
  </si>
  <si>
    <t>Contatti frequenti</t>
  </si>
  <si>
    <t>regelmässiger Kontakt</t>
  </si>
  <si>
    <t>contacts réguliers</t>
  </si>
  <si>
    <t>Regular contacts</t>
  </si>
  <si>
    <t>Contatti regolari</t>
  </si>
  <si>
    <t>seltener Kontakt</t>
  </si>
  <si>
    <t>contacts rares</t>
  </si>
  <si>
    <t>Rare contacts</t>
  </si>
  <si>
    <t>Contatti rari</t>
  </si>
  <si>
    <t>grande</t>
  </si>
  <si>
    <t>alto</t>
  </si>
  <si>
    <t>gross</t>
  </si>
  <si>
    <t>grand</t>
  </si>
  <si>
    <t>Big</t>
  </si>
  <si>
    <t>Einfluss der Stakeholder</t>
  </si>
  <si>
    <t>Influence des parties prenantes</t>
  </si>
  <si>
    <t>Stakeholder influence</t>
  </si>
  <si>
    <t>Influsso degli stakeholder</t>
  </si>
  <si>
    <t>petite</t>
  </si>
  <si>
    <t>basso</t>
  </si>
  <si>
    <t>klein</t>
  </si>
  <si>
    <t>petit</t>
  </si>
  <si>
    <t>Small</t>
  </si>
  <si>
    <t>piccolo</t>
  </si>
  <si>
    <t>Interesse der Stakeholder</t>
  </si>
  <si>
    <t>Intérêt des parties prenantes</t>
  </si>
  <si>
    <t>Stakeholder interest</t>
  </si>
  <si>
    <t>Interesse degli stakeholder</t>
  </si>
  <si>
    <t>N.</t>
  </si>
  <si>
    <t>Anspruchsgruppe</t>
  </si>
  <si>
    <t>Interessen, Erwartungen</t>
  </si>
  <si>
    <t>Intérêt, attentes</t>
  </si>
  <si>
    <t>Interests, expectations</t>
  </si>
  <si>
    <t>Interessi, attese</t>
  </si>
  <si>
    <t>Stärke der Interessen</t>
  </si>
  <si>
    <t>Etendue de l'intérêt</t>
  </si>
  <si>
    <t>Extent of interests</t>
  </si>
  <si>
    <t>Intensità degli interessi</t>
  </si>
  <si>
    <t>Höhe des Einflusses</t>
  </si>
  <si>
    <t>Etendue de l'influence</t>
  </si>
  <si>
    <t>Degree of influence</t>
  </si>
  <si>
    <t>Intensità dell'influsso</t>
  </si>
  <si>
    <t>Chancen (+) und 
Gefahren (-)</t>
  </si>
  <si>
    <t>Chances (+) et 
Dangers (-)</t>
  </si>
  <si>
    <t>Chances (+) and 
dangers (-)</t>
  </si>
  <si>
    <t>Opportunità (+) e 
pericoli (-)</t>
  </si>
  <si>
    <t>Misure possibili</t>
  </si>
  <si>
    <t>Statuto</t>
  </si>
  <si>
    <t>Grösse der Gruppe</t>
  </si>
  <si>
    <t>Taille du groupe</t>
  </si>
  <si>
    <t>Size of group</t>
  </si>
  <si>
    <t>Dimensioni del gruppo</t>
  </si>
  <si>
    <t xml:space="preserve">A N A L I S I   D E G L I   S T A K E H O L D E R </t>
  </si>
  <si>
    <t>S T A K E H O L D E R</t>
  </si>
  <si>
    <t>P A R T I E S   P R E N A N T E S</t>
  </si>
  <si>
    <t>Links</t>
  </si>
  <si>
    <t>Liens</t>
  </si>
  <si>
    <t>Voulez-vous télécharger un nouveau fichier ?</t>
  </si>
  <si>
    <t>Would you like to download a new file?</t>
  </si>
  <si>
    <t>Volete scaricare un nuovo file?</t>
  </si>
  <si>
    <t>Assurez-vous, que vous avez une connexion internet!</t>
  </si>
  <si>
    <t>Assicurarsi di avere una connessione internet!</t>
  </si>
  <si>
    <t>Please make sure that you have an internet connection!</t>
  </si>
  <si>
    <t>Bemerkung:</t>
  </si>
  <si>
    <t>Sie können auf iMangement jeweils die neuste Version herunterladen.</t>
  </si>
  <si>
    <t>Remarque :</t>
  </si>
  <si>
    <t>Remark:</t>
  </si>
  <si>
    <t>Osservazione:</t>
  </si>
  <si>
    <t>Sur iMangement vous pouvez télécharger la dernière version.</t>
  </si>
  <si>
    <t>Su iMangement è possibile scaricare la versione più recente.</t>
  </si>
  <si>
    <t>On iMangement you can download the latest version.</t>
  </si>
  <si>
    <t>Möchten Sie eine neue Datei herunterladen?</t>
  </si>
  <si>
    <t>Stellen Sie sicher, dass ein Internetzugang besteht!</t>
  </si>
  <si>
    <t>Strength</t>
  </si>
  <si>
    <t>Weaknesses</t>
  </si>
  <si>
    <t>Threats</t>
  </si>
  <si>
    <t>Minacce</t>
  </si>
  <si>
    <t>Zufrieden halten</t>
  </si>
  <si>
    <t>Maintenir satisfait</t>
  </si>
  <si>
    <t>Keep satisfied</t>
  </si>
  <si>
    <t>mantenere soddisfatto</t>
  </si>
  <si>
    <t>Beobachten</t>
  </si>
  <si>
    <t>Surveiller</t>
  </si>
  <si>
    <t>Monitor</t>
  </si>
  <si>
    <t>monitorare</t>
  </si>
  <si>
    <t>Informiert halten</t>
  </si>
  <si>
    <t>Tenir informé</t>
  </si>
  <si>
    <t>Keep informed</t>
  </si>
  <si>
    <t>tenere informati</t>
  </si>
  <si>
    <t xml:space="preserve">Intensive Betreuung </t>
  </si>
  <si>
    <t>Suivre de près</t>
  </si>
  <si>
    <t>Manage closely</t>
  </si>
  <si>
    <t>gestire strettamente</t>
  </si>
  <si>
    <t>Pfeil kopieren: ctrl und linke Maustaste</t>
  </si>
  <si>
    <t>Copier flèche: ctrl et bouton gauche de la souris</t>
  </si>
  <si>
    <t>Copy arrow: ctrl and left mouse button</t>
  </si>
  <si>
    <t>Copia freccia: ctrl e pulsante sinistro del mouse</t>
  </si>
  <si>
    <t>Parties prenantes</t>
  </si>
  <si>
    <t>Stakeholder</t>
  </si>
  <si>
    <t>Währung:</t>
  </si>
  <si>
    <t>Currency:</t>
  </si>
  <si>
    <t>Devise:</t>
  </si>
  <si>
    <t>Moneta:</t>
  </si>
  <si>
    <t>Enter here the hyperlink to the document with  the right mouse button</t>
  </si>
  <si>
    <t>Inserire il link verso documento con il pulsante destro del mouse</t>
  </si>
  <si>
    <t>no</t>
  </si>
  <si>
    <t>yes</t>
  </si>
  <si>
    <t>si</t>
  </si>
  <si>
    <t>Stärken</t>
  </si>
  <si>
    <t>Forces</t>
  </si>
  <si>
    <t>Faiblesses</t>
  </si>
  <si>
    <t>Schwächen</t>
  </si>
  <si>
    <t>Chancen</t>
  </si>
  <si>
    <t>Forze</t>
  </si>
  <si>
    <t>Lacune</t>
  </si>
  <si>
    <t>Opportunités</t>
  </si>
  <si>
    <t>Menaces</t>
  </si>
  <si>
    <t>Gefahren</t>
  </si>
  <si>
    <t>Ressources internes</t>
  </si>
  <si>
    <t>Interne Ressourcen</t>
  </si>
  <si>
    <t>Internal resources</t>
  </si>
  <si>
    <t>Risorse esterne</t>
  </si>
  <si>
    <t>Risorse interne</t>
  </si>
  <si>
    <t>External resources</t>
  </si>
  <si>
    <t>Ressources externes</t>
  </si>
  <si>
    <t>Externe Ressourcen</t>
  </si>
  <si>
    <t>TOTAL RESSOURCEN</t>
  </si>
  <si>
    <t>TOTAL RESSOURCES</t>
  </si>
  <si>
    <t>TOTAL RESOURCES</t>
  </si>
  <si>
    <t>TOTALE RISORSE</t>
  </si>
  <si>
    <t>Financement externe (p.ex. clients, subventions etc.)</t>
  </si>
  <si>
    <t>External financing (eg customers, subsidies etc.)</t>
  </si>
  <si>
    <t>Finanziamento esterno (a.e.  Clienti, sussidi ecc)</t>
  </si>
  <si>
    <t>Externe Finanzierung (z.B. Kunden, Subventionen etc.)</t>
  </si>
  <si>
    <t>Externe Ress.</t>
  </si>
  <si>
    <t>Ress. externes</t>
  </si>
  <si>
    <t>External res.</t>
  </si>
  <si>
    <t>Interne Ress.</t>
  </si>
  <si>
    <t>Ress. internes</t>
  </si>
  <si>
    <t>Internal res.</t>
  </si>
  <si>
    <t>Ris. interni</t>
  </si>
  <si>
    <t>Risorse interni</t>
  </si>
  <si>
    <t>TOTAL interne Ressourcen</t>
  </si>
  <si>
    <t>Ressourcen (intern)</t>
  </si>
  <si>
    <t>Ressourcen (extern)</t>
  </si>
  <si>
    <t>TOTAL externe Ressourcen</t>
  </si>
  <si>
    <t>TOTAL ressources externes</t>
  </si>
  <si>
    <t>TOTAL ressources internes</t>
  </si>
  <si>
    <t>Ce formulaire comprend le budget (ressources internes et externes) (d).</t>
  </si>
  <si>
    <t>Personnel resources are transferred from the form "Project team" (c) and can only be modified there.</t>
  </si>
  <si>
    <t>TOTAL external resources</t>
  </si>
  <si>
    <t>TOTAL internal resources</t>
  </si>
  <si>
    <t>Personnel resources (internal)</t>
  </si>
  <si>
    <t>Personnel resources (external)</t>
  </si>
  <si>
    <t>The budget is entered in this form (internal and external resources) (d).</t>
  </si>
  <si>
    <t> In questo modulo è inserito il budget (risorse interni ed esterni) (d).</t>
  </si>
  <si>
    <t> Questo campo consente di definire le mansioni che risorsetuiscono pietre miliari. In tal caso le barre temporali sono indicate in rosso (c).</t>
  </si>
  <si>
    <t>Ressources (externes)</t>
  </si>
  <si>
    <t>Resources (external)</t>
  </si>
  <si>
    <t>Risorse (esterni)</t>
  </si>
  <si>
    <t>TOTALE risorse esternr</t>
  </si>
  <si>
    <t>TOTALE risorse internr</t>
  </si>
  <si>
    <t>Personalressourcen (intern)</t>
  </si>
  <si>
    <t>Personalressourcen (extern)</t>
  </si>
  <si>
    <t>Ris. esterne</t>
  </si>
  <si>
    <t xml:space="preserve">Insérer ici, avec le bouton droit de la souris, le lien vers le document </t>
  </si>
  <si>
    <t>Fügen Sie hier den Link zum Dokument mit der rechten Maustaste ein</t>
  </si>
  <si>
    <t>Projektleitung</t>
  </si>
  <si>
    <t>Summe</t>
  </si>
  <si>
    <t>Somme</t>
  </si>
  <si>
    <t>Sum</t>
  </si>
  <si>
    <t>Somma</t>
  </si>
  <si>
    <t>Délais / Jalon (Go/NoGo)</t>
  </si>
  <si>
    <t>Nächster Meilenstein:</t>
  </si>
  <si>
    <t>Prochain jalon :</t>
  </si>
  <si>
    <t>Next milestone:</t>
  </si>
  <si>
    <t>Prossima pietra miliar.:</t>
  </si>
  <si>
    <t>Qualitäts- und
Risikomanagement</t>
  </si>
  <si>
    <t>Gestion de la
qualité et des risques</t>
  </si>
  <si>
    <t>Quality and
Risk Management</t>
  </si>
  <si>
    <t>Qualità e
Risk Management</t>
  </si>
  <si>
    <t>Kriterium</t>
  </si>
  <si>
    <t>Critère</t>
  </si>
  <si>
    <t>Criterion</t>
  </si>
  <si>
    <t xml:space="preserve"> Criterio</t>
  </si>
  <si>
    <t>Evaluation</t>
  </si>
  <si>
    <t>Bewertung</t>
  </si>
  <si>
    <t>Assessment</t>
  </si>
  <si>
    <t xml:space="preserve"> Valutazione</t>
  </si>
  <si>
    <t>Total</t>
  </si>
  <si>
    <t xml:space="preserve"> Totale</t>
  </si>
  <si>
    <t>I N N O V A T I O N S P R O M O T O R E N</t>
  </si>
  <si>
    <t>P R O M O T E U R S   D E   L' I N N O V A T I O N</t>
  </si>
  <si>
    <t>P R O M O T O R I   D E L L'   I N N O V A Z I O N E</t>
  </si>
  <si>
    <t>I N N O V A T I O N   P R M O T E R S</t>
  </si>
  <si>
    <t>Hat eine hohe hierarchische Position</t>
  </si>
  <si>
    <t>Kann Ressourcen bereitstellen</t>
  </si>
  <si>
    <t>Kann Opponenten mit Sanktionen belegen</t>
  </si>
  <si>
    <t>Kann Innovationswillige schützen und unterstützen</t>
  </si>
  <si>
    <t>Fachpromotoren</t>
  </si>
  <si>
    <t>Hat eine hohe Expertenkompetenz</t>
  </si>
  <si>
    <t>Prozesspromotoren</t>
  </si>
  <si>
    <t>Beziehungspromotoren</t>
  </si>
  <si>
    <t>Kennt die Organisationsstruktur sehr gut</t>
  </si>
  <si>
    <t>Stellt Kontakte und Verbindungen zwischen den Macht- und Fachpromotoren her</t>
  </si>
  <si>
    <t>Sammelt und filtert Informationen über die eigene Organisation</t>
  </si>
  <si>
    <t>Unterstützt den Veränderungsprozess nur indirekt</t>
  </si>
  <si>
    <t>Übersetzt und interpretiert Informationen für den internen Gebrauch</t>
  </si>
  <si>
    <t>Verfügt über ein weit verzweigtes Netzwerk von persönlichen Kontakten</t>
  </si>
  <si>
    <t>Pflegt innerhalb der Organisation gute und freundschaftliche Beziehungen</t>
  </si>
  <si>
    <t>Spannen neue Netze nach innen sowie nach aussen</t>
  </si>
  <si>
    <t>Verhandelt zwischen den verschiedenen Akteuren</t>
  </si>
  <si>
    <t>Oponenten</t>
  </si>
  <si>
    <t>Promotoren</t>
  </si>
  <si>
    <t>Promoteurs</t>
  </si>
  <si>
    <t>Promoters</t>
  </si>
  <si>
    <t>Promotori</t>
  </si>
  <si>
    <t>Machtpromotoren</t>
  </si>
  <si>
    <t>Promoteurs de pouvoir</t>
  </si>
  <si>
    <t>A une position hiérarchique élevée</t>
  </si>
  <si>
    <t>Peut fournir des ressources</t>
  </si>
  <si>
    <t>Peut protéger et soutenir les personnes qui sont ouvert à l'innovation</t>
  </si>
  <si>
    <t>Peut sanctionner les opposants</t>
  </si>
  <si>
    <t>Est capable de persuader et d'enthousiasmer</t>
  </si>
  <si>
    <t>Promoteurs de processus</t>
  </si>
  <si>
    <t>Promoteurs de relation</t>
  </si>
  <si>
    <t>Opposants</t>
  </si>
  <si>
    <t>A une haute compétence d'expert</t>
  </si>
  <si>
    <t>Évalue les problèmes nouveaux et complexes</t>
  </si>
  <si>
    <t>Développe des solutions pour surmonter les problèmes et les obstacles</t>
  </si>
  <si>
    <t>Conduit le processus d'innovation en transmettant son expertise</t>
  </si>
  <si>
    <t>Promoteurs expert</t>
  </si>
  <si>
    <t xml:space="preserve">Établit des contacts et des liens entre le promoteur de pouvoir et le promoteur expert </t>
  </si>
  <si>
    <t>Recueille et filtre les informations sur l'organisation</t>
  </si>
  <si>
    <t>Appuie indirectement le processus de changement</t>
  </si>
  <si>
    <t>Met en œuvre les mesures de solution</t>
  </si>
  <si>
    <t>Connait très bien la structure organisationnelle</t>
  </si>
  <si>
    <t>Dispose d'un vaste réseau de contacts personnels</t>
  </si>
  <si>
    <t>Wird durch alle Hierarchie-Schichten hindurch akzeptiert und respektiert wird</t>
  </si>
  <si>
    <t>Est accepté et respecté à travers tous les niveaux hiérarchiques</t>
  </si>
  <si>
    <t>Négocie entre les différents acteurs</t>
  </si>
  <si>
    <t>Sind gegen alles Neue im Unternehmen</t>
  </si>
  <si>
    <t>Est contre toutes nouveautés dans l'entreprise</t>
  </si>
  <si>
    <t>Entretien de bonnes et amicales relations dans l'organisation</t>
  </si>
  <si>
    <t>Kann den Innovationsprozess verzögern oder verhindern</t>
  </si>
  <si>
    <t>Peut empêcher ou retarder le processus d'innovation</t>
  </si>
  <si>
    <t>Promotori di potere</t>
  </si>
  <si>
    <t>Ha una posizione gerarchica alta</t>
  </si>
  <si>
    <t>Può convincere e ispirare</t>
  </si>
  <si>
    <t>Può fornire risorse</t>
  </si>
  <si>
    <t>Può proteggere e sostenere le persone che sono aperti all'innovazione</t>
  </si>
  <si>
    <t>Può punire gli oppositori</t>
  </si>
  <si>
    <t>Promotori esperti</t>
  </si>
  <si>
    <t>Valuta problemi nuovi e complessi</t>
  </si>
  <si>
    <t>Evaluiert neuartige und komplexe Probleme</t>
  </si>
  <si>
    <t>Entwickelt Lösungsansätze zur Überwindung von Problemen und Hindernissen</t>
  </si>
  <si>
    <t>Treibt den Innovationsprozess durch Weitergabe ihrer Expertise voran</t>
  </si>
  <si>
    <t>Setzt Lösungsansätze um</t>
  </si>
  <si>
    <t>Sviluppa soluzioni per superare i problemi e gli ostacoli</t>
  </si>
  <si>
    <t>Conduce il processo di innovazione trasmettendo la sua esperienza</t>
  </si>
  <si>
    <t>Ha una grande competenza di esperto</t>
  </si>
  <si>
    <t>Implementa le misure di soluzione</t>
  </si>
  <si>
    <t>Promotori di pocesso</t>
  </si>
  <si>
    <t>Conosce molto bene la struttura organizzativa</t>
  </si>
  <si>
    <t>Stabilisce contatti e connessioni tra il promotore esperto e il promottore di potere</t>
  </si>
  <si>
    <t>Raccoglie e filtra le informazioni sull'organizzazione</t>
  </si>
  <si>
    <t>Traduit et interprète les informations pour un usage interne</t>
  </si>
  <si>
    <t>Traduce e interpreta le informazioni per uso interno</t>
  </si>
  <si>
    <t>Sostiene indirettamente il processo di cambiamento</t>
  </si>
  <si>
    <t>Promotori di relazione</t>
  </si>
  <si>
    <t>Ha una vasta rete di contatti personali</t>
  </si>
  <si>
    <t>Mantiene all'interno dell'organizzazione buone e amichevoli relazioni</t>
  </si>
  <si>
    <t>Viene accettato e rispettato a tutti i livelli</t>
  </si>
  <si>
    <t>Noue des nouveaux réseaux internes et externes</t>
  </si>
  <si>
    <t>Forges nuove reti interne ed esterne</t>
  </si>
  <si>
    <t>Negozia tra i vari attori</t>
  </si>
  <si>
    <t>Oppositori</t>
  </si>
  <si>
    <t>È contro tutto nuovo nella azienda</t>
  </si>
  <si>
    <t>Può impedire o ritardare il processo di innovazione</t>
  </si>
  <si>
    <t>Power promoters</t>
  </si>
  <si>
    <t>Has a high hierarchical position</t>
  </si>
  <si>
    <t>Can convince and inspire</t>
  </si>
  <si>
    <t>Kann übezeugen und begeistern</t>
  </si>
  <si>
    <t>Can provide resources</t>
  </si>
  <si>
    <t>Can protect and support people who are open to innovation</t>
  </si>
  <si>
    <t>Can sanction opponents</t>
  </si>
  <si>
    <t>Expert promoters</t>
  </si>
  <si>
    <t>Has a high expert competence</t>
  </si>
  <si>
    <t>Evaluates new and complex problems</t>
  </si>
  <si>
    <t>Developes solutions to overcome problems and obstacles</t>
  </si>
  <si>
    <t>Leads the innovation process by transmitting its expertise</t>
  </si>
  <si>
    <t>Implements the solution measures</t>
  </si>
  <si>
    <t>Process promoters</t>
  </si>
  <si>
    <t>Knows the organizational structure  very well</t>
  </si>
  <si>
    <t>Establishes contacts and links between the expert promoters and power promoters</t>
  </si>
  <si>
    <t>Collects and filters information about your organization</t>
  </si>
  <si>
    <t>Translates and interprets information for internal use</t>
  </si>
  <si>
    <t>Supports the change process indirectly</t>
  </si>
  <si>
    <t>Relations promoters</t>
  </si>
  <si>
    <t>Has an extensive network of personal contacts</t>
  </si>
  <si>
    <t>Maintains within the organization good and friendly relations</t>
  </si>
  <si>
    <t>Is accepted and respected across all levels</t>
  </si>
  <si>
    <t>Forges new internal and external networks</t>
  </si>
  <si>
    <t>Negotiates between the different actors</t>
  </si>
  <si>
    <t>Opponents</t>
  </si>
  <si>
    <t>Is against all novelties in the company</t>
  </si>
  <si>
    <t>Can hinder or delay the process of innovation</t>
  </si>
  <si>
    <t>Succès (dernière période)</t>
  </si>
  <si>
    <t>Problèmes spécifiques (dernière période)</t>
  </si>
  <si>
    <t>Défis (prochaine période)</t>
  </si>
  <si>
    <t>Berechnung</t>
  </si>
  <si>
    <t>Calcul</t>
  </si>
  <si>
    <t>Calculation</t>
  </si>
  <si>
    <t> Calcolo</t>
  </si>
  <si>
    <t>Beschreibung/Bemerkungen</t>
  </si>
  <si>
    <t>Description/Remarques</t>
  </si>
  <si>
    <t>Description/Remarks</t>
  </si>
  <si>
    <t> Descrizione/Osservazioni</t>
  </si>
  <si>
    <t>Quelle</t>
  </si>
  <si>
    <t>Source</t>
  </si>
  <si>
    <t> Fonte</t>
  </si>
  <si>
    <t>I N D I K A T O R E N</t>
  </si>
  <si>
    <t>I N D I C A T E U R S</t>
  </si>
  <si>
    <t xml:space="preserve"> I  N  D  I  C  A  T  O  R  S</t>
  </si>
  <si>
    <t> I N D I C A T O R I</t>
  </si>
  <si>
    <t>Erhebungszeitpunkt</t>
  </si>
  <si>
    <t>Moment de l'enquête</t>
  </si>
  <si>
    <t>Time of the survey</t>
  </si>
  <si>
    <t> Momento della rilevazione</t>
  </si>
  <si>
    <t>realisierte Stunden</t>
  </si>
  <si>
    <t>heures réalisées</t>
  </si>
  <si>
    <t>ore realizzate</t>
  </si>
  <si>
    <t>realized hours</t>
  </si>
  <si>
    <t>Deliverables (erwartete Erzeugnisse, outcomes)</t>
  </si>
  <si>
    <t>Deliverables (livrables, outcomes)</t>
  </si>
  <si>
    <t>Deliverables (outcomes)</t>
  </si>
  <si>
    <t>Deliverables (prodotti attesi, outcomes)</t>
  </si>
  <si>
    <t>Aperçu des heures</t>
  </si>
  <si>
    <t>Übersicht der Stunden</t>
  </si>
  <si>
    <t>Overview of the hours</t>
  </si>
  <si>
    <t>Panoramica delle ore</t>
  </si>
  <si>
    <t>zugeordnete Stunden</t>
  </si>
  <si>
    <t>heures attribuées</t>
  </si>
  <si>
    <t>allocated hours</t>
  </si>
  <si>
    <t>ore attribuite</t>
  </si>
  <si>
    <t>Budget Stunden</t>
  </si>
  <si>
    <t>heures budget</t>
  </si>
  <si>
    <t>hours budget</t>
  </si>
  <si>
    <t>ore budget</t>
  </si>
  <si>
    <r>
      <t>©</t>
    </r>
    <r>
      <rPr>
        <b/>
        <sz val="8"/>
        <color rgb="FFFF0000"/>
        <rFont val="Calibri Light"/>
        <family val="2"/>
      </rPr>
      <t xml:space="preserve"> </t>
    </r>
    <r>
      <rPr>
        <sz val="8"/>
        <color rgb="FFFF0000"/>
        <rFont val="Calibri Light"/>
        <family val="2"/>
      </rPr>
      <t>i</t>
    </r>
    <r>
      <rPr>
        <sz val="8"/>
        <color theme="3" tint="-0.249977111117893"/>
        <rFont val="Calibri Light"/>
        <family val="2"/>
      </rPr>
      <t>Management</t>
    </r>
    <r>
      <rPr>
        <sz val="8"/>
        <color theme="1"/>
        <rFont val="Calibri Light"/>
        <family val="2"/>
      </rPr>
      <t xml:space="preserve"> </t>
    </r>
    <r>
      <rPr>
        <sz val="8"/>
        <color theme="1" tint="0.499984740745262"/>
        <rFont val="Calibri Light"/>
        <family val="2"/>
      </rPr>
      <t>• dr. s.</t>
    </r>
    <r>
      <rPr>
        <sz val="8"/>
        <color rgb="FFFF0000"/>
        <rFont val="Calibri Light"/>
        <family val="2"/>
      </rPr>
      <t>i</t>
    </r>
    <r>
      <rPr>
        <sz val="8"/>
        <color theme="1" tint="0.499984740745262"/>
        <rFont val="Calibri Light"/>
        <family val="2"/>
      </rPr>
      <t>mboden • www.2</t>
    </r>
    <r>
      <rPr>
        <b/>
        <sz val="8"/>
        <color theme="1" tint="0.499984740745262"/>
        <rFont val="Calibri Light"/>
        <family val="2"/>
      </rPr>
      <t>i</t>
    </r>
    <r>
      <rPr>
        <sz val="8"/>
        <color theme="1" tint="0.499984740745262"/>
        <rFont val="Calibri Light"/>
        <family val="2"/>
      </rPr>
      <t>Management.ch</t>
    </r>
  </si>
  <si>
    <r>
      <rPr>
        <sz val="8"/>
        <color theme="1"/>
        <rFont val="Calibri Light"/>
        <family val="2"/>
      </rPr>
      <t>©</t>
    </r>
    <r>
      <rPr>
        <b/>
        <sz val="8"/>
        <color rgb="FFFF0000"/>
        <rFont val="Calibri Light"/>
        <family val="2"/>
      </rPr>
      <t xml:space="preserve"> </t>
    </r>
    <r>
      <rPr>
        <sz val="8"/>
        <color rgb="FFFF0000"/>
        <rFont val="Calibri Light"/>
        <family val="2"/>
      </rPr>
      <t>i</t>
    </r>
    <r>
      <rPr>
        <sz val="8"/>
        <color theme="3" tint="-0.249977111117893"/>
        <rFont val="Calibri Light"/>
        <family val="2"/>
      </rPr>
      <t>Management</t>
    </r>
    <r>
      <rPr>
        <sz val="8"/>
        <color theme="1"/>
        <rFont val="Calibri Light"/>
        <family val="2"/>
      </rPr>
      <t xml:space="preserve"> </t>
    </r>
    <r>
      <rPr>
        <sz val="8"/>
        <color theme="1" tint="0.499984740745262"/>
        <rFont val="Calibri Light"/>
        <family val="2"/>
      </rPr>
      <t>• www.2</t>
    </r>
    <r>
      <rPr>
        <b/>
        <sz val="8"/>
        <color theme="1" tint="0.499984740745262"/>
        <rFont val="Calibri Light"/>
        <family val="2"/>
      </rPr>
      <t>i</t>
    </r>
    <r>
      <rPr>
        <sz val="8"/>
        <color theme="1" tint="0.499984740745262"/>
        <rFont val="Calibri Light"/>
        <family val="2"/>
      </rPr>
      <t>Management.ch</t>
    </r>
  </si>
  <si>
    <t>Objectifs du projet (SMART = Spécifique, Mesurable, Acceptable, Réalisable, Temps)</t>
  </si>
  <si>
    <t>Verantwortungsmatrix</t>
  </si>
  <si>
    <t>Matrice des responsabilités</t>
  </si>
  <si>
    <t>Responsibility matrix</t>
  </si>
  <si>
    <t>Matrice di responsabilità</t>
  </si>
  <si>
    <t>Gesamtverantwortung</t>
  </si>
  <si>
    <t>Responsabilité globale</t>
  </si>
  <si>
    <t>Overall responsibility</t>
  </si>
  <si>
    <t>Responsabilità generale</t>
  </si>
  <si>
    <t>Entscheidung</t>
  </si>
  <si>
    <t>Décision</t>
  </si>
  <si>
    <t>Decision</t>
  </si>
  <si>
    <t>Decisione</t>
  </si>
  <si>
    <t>Mitarbeit</t>
  </si>
  <si>
    <t>Coopération</t>
  </si>
  <si>
    <t>Cooperation</t>
  </si>
  <si>
    <t>Cooperazione</t>
  </si>
  <si>
    <t>Information</t>
  </si>
  <si>
    <t>Informazioni</t>
  </si>
  <si>
    <t>G</t>
  </si>
  <si>
    <t>R</t>
  </si>
  <si>
    <t>O</t>
  </si>
  <si>
    <t>E</t>
  </si>
  <si>
    <t>D</t>
  </si>
  <si>
    <t>M</t>
  </si>
  <si>
    <t>C</t>
  </si>
  <si>
    <t>I</t>
  </si>
  <si>
    <t>Bereich</t>
  </si>
  <si>
    <t>Domaine</t>
  </si>
  <si>
    <t>Field</t>
  </si>
  <si>
    <t>Area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</si>
</sst>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 #,##0.00_ ;_ * \-#,##0.00_ ;_ * &quot;-&quot;??_ ;_ @_ "/>
    <numFmt numFmtId="164" formatCode="_-* #,##0.00\ [$€-1]_-;\-* #,##0.00\ [$€-1]_-;_-* &quot;-&quot;??\ [$€-1]_-"/>
    <numFmt numFmtId="165" formatCode="_-* #,##0.00\ &quot;DM&quot;_-;\-* #,##0.00\ &quot;DM&quot;_-;_-* &quot;-&quot;??\ &quot;DM&quot;_-;_-@_-"/>
    <numFmt numFmtId="166" formatCode=";;;"/>
  </numFmts>
  <fonts count="54" x14ac:knownFonts="1">
    <font>
      <sz val="11"/>
      <color theme="1"/>
      <name val="Calibri"/>
      <family val="2"/>
      <scheme val="minor"/>
    </font>
    <font>
      <sz val="11"/>
      <color theme="1"/>
      <name val="Calibri"/>
      <family val="2"/>
      <scheme val="minor"/>
    </font>
    <font>
      <b/>
      <sz val="10"/>
      <color theme="1"/>
      <name val="Calibri"/>
      <family val="2"/>
      <scheme val="minor"/>
    </font>
    <font>
      <sz val="10"/>
      <name val="Arial"/>
      <family val="2"/>
    </font>
    <font>
      <sz val="10"/>
      <color theme="1"/>
      <name val="Calibri"/>
      <family val="2"/>
      <scheme val="minor"/>
    </font>
    <font>
      <sz val="10"/>
      <color theme="0"/>
      <name val="Calibri"/>
      <family val="2"/>
      <scheme val="minor"/>
    </font>
    <font>
      <b/>
      <sz val="11"/>
      <color theme="1"/>
      <name val="Calibri"/>
      <family val="2"/>
      <scheme val="minor"/>
    </font>
    <font>
      <u/>
      <sz val="11"/>
      <color theme="10"/>
      <name val="Calibri"/>
      <family val="2"/>
      <scheme val="minor"/>
    </font>
    <font>
      <sz val="11"/>
      <name val="Arial"/>
      <family val="2"/>
    </font>
    <font>
      <sz val="10"/>
      <color theme="1"/>
      <name val="Arial"/>
      <family val="2"/>
    </font>
    <font>
      <sz val="11"/>
      <color theme="0"/>
      <name val="Calibri"/>
      <family val="2"/>
      <scheme val="minor"/>
    </font>
    <font>
      <u/>
      <sz val="10"/>
      <color indexed="12"/>
      <name val="Arial"/>
      <family val="2"/>
    </font>
    <font>
      <sz val="10"/>
      <color rgb="FFFF0000"/>
      <name val="Calibri"/>
      <family val="2"/>
      <scheme val="minor"/>
    </font>
    <font>
      <sz val="9"/>
      <color theme="0"/>
      <name val="Arial"/>
      <family val="2"/>
    </font>
    <font>
      <u/>
      <sz val="10"/>
      <color indexed="12"/>
      <name val="Verdana"/>
      <family val="2"/>
    </font>
    <font>
      <sz val="10"/>
      <name val="Verdana"/>
      <family val="2"/>
    </font>
    <font>
      <sz val="9"/>
      <color indexed="81"/>
      <name val="Tahoma"/>
      <family val="2"/>
    </font>
    <font>
      <b/>
      <sz val="9"/>
      <color indexed="81"/>
      <name val="Tahoma"/>
      <family val="2"/>
    </font>
    <font>
      <u/>
      <sz val="10"/>
      <color indexed="12"/>
      <name val="Tahoma"/>
      <family val="2"/>
    </font>
    <font>
      <sz val="10"/>
      <color theme="0"/>
      <name val="Arial"/>
      <family val="2"/>
    </font>
    <font>
      <b/>
      <sz val="10"/>
      <color theme="5" tint="-0.249977111117893"/>
      <name val="Calibri"/>
      <family val="2"/>
      <scheme val="minor"/>
    </font>
    <font>
      <sz val="10"/>
      <color theme="6" tint="0.39997558519241921"/>
      <name val="Calibri"/>
      <family val="2"/>
      <scheme val="minor"/>
    </font>
    <font>
      <sz val="10"/>
      <color rgb="FF000000"/>
      <name val="Calibri"/>
      <family val="2"/>
      <scheme val="minor"/>
    </font>
    <font>
      <u/>
      <sz val="10"/>
      <color theme="3"/>
      <name val="Calibri"/>
      <family val="2"/>
    </font>
    <font>
      <sz val="4"/>
      <color theme="0"/>
      <name val="Calibri"/>
      <family val="2"/>
      <scheme val="minor"/>
    </font>
    <font>
      <sz val="4"/>
      <color theme="1"/>
      <name val="Calibri"/>
      <family val="2"/>
      <scheme val="minor"/>
    </font>
    <font>
      <u/>
      <sz val="7.7"/>
      <color theme="10"/>
      <name val="Calibri"/>
      <family val="2"/>
    </font>
    <font>
      <sz val="10"/>
      <color theme="1"/>
      <name val="Calibri Light"/>
      <family val="2"/>
    </font>
    <font>
      <sz val="24"/>
      <color theme="3"/>
      <name val="Calibri Light"/>
      <family val="2"/>
    </font>
    <font>
      <b/>
      <sz val="24"/>
      <color theme="3"/>
      <name val="Calibri Light"/>
      <family val="2"/>
    </font>
    <font>
      <sz val="24"/>
      <color rgb="FFFF0000"/>
      <name val="Calibri Light"/>
      <family val="2"/>
    </font>
    <font>
      <sz val="18"/>
      <color theme="1"/>
      <name val="Calibri Light"/>
      <family val="2"/>
    </font>
    <font>
      <sz val="11"/>
      <color theme="1"/>
      <name val="Calibri Light"/>
      <family val="2"/>
    </font>
    <font>
      <u/>
      <sz val="7.7"/>
      <color theme="0"/>
      <name val="Calibri Light"/>
      <family val="2"/>
    </font>
    <font>
      <sz val="14"/>
      <color theme="1"/>
      <name val="Calibri Light"/>
      <family val="2"/>
    </font>
    <font>
      <b/>
      <sz val="11"/>
      <color theme="1"/>
      <name val="Calibri Light"/>
      <family val="2"/>
    </font>
    <font>
      <sz val="8"/>
      <color theme="1"/>
      <name val="Calibri Light"/>
      <family val="2"/>
    </font>
    <font>
      <b/>
      <sz val="8"/>
      <color rgb="FFFF0000"/>
      <name val="Calibri Light"/>
      <family val="2"/>
    </font>
    <font>
      <sz val="8"/>
      <color rgb="FFFF0000"/>
      <name val="Calibri Light"/>
      <family val="2"/>
    </font>
    <font>
      <sz val="8"/>
      <color theme="3" tint="-0.249977111117893"/>
      <name val="Calibri Light"/>
      <family val="2"/>
    </font>
    <font>
      <sz val="8"/>
      <color theme="1" tint="0.499984740745262"/>
      <name val="Calibri Light"/>
      <family val="2"/>
    </font>
    <font>
      <b/>
      <sz val="8"/>
      <color theme="1" tint="0.499984740745262"/>
      <name val="Calibri Light"/>
      <family val="2"/>
    </font>
    <font>
      <sz val="11"/>
      <name val="Calibri Light"/>
      <family val="2"/>
    </font>
    <font>
      <sz val="12"/>
      <color theme="0" tint="-0.499984740745262"/>
      <name val="Calibri Light"/>
      <family val="2"/>
    </font>
    <font>
      <b/>
      <sz val="10"/>
      <color theme="1"/>
      <name val="Calibri Light"/>
      <family val="2"/>
    </font>
    <font>
      <sz val="11"/>
      <color theme="0"/>
      <name val="Calibri Light"/>
      <family val="2"/>
    </font>
    <font>
      <b/>
      <sz val="14"/>
      <color theme="3"/>
      <name val="Calibri Light"/>
      <family val="2"/>
    </font>
    <font>
      <sz val="12"/>
      <color theme="1"/>
      <name val="Calibri Light"/>
      <family val="2"/>
    </font>
    <font>
      <sz val="20"/>
      <name val="Calibri Light"/>
      <family val="2"/>
    </font>
    <font>
      <b/>
      <sz val="16"/>
      <color theme="0"/>
      <name val="Calibri Light"/>
      <family val="2"/>
    </font>
    <font>
      <sz val="18"/>
      <color theme="0" tint="-0.499984740745262"/>
      <name val="Calibri Light"/>
      <family val="2"/>
    </font>
    <font>
      <u/>
      <sz val="10"/>
      <color theme="3"/>
      <name val="Calibri Light"/>
      <family val="2"/>
    </font>
    <font>
      <u/>
      <sz val="12"/>
      <color theme="10"/>
      <name val="Calibri Light"/>
      <family val="2"/>
    </font>
    <font>
      <b/>
      <sz val="9"/>
      <color theme="1"/>
      <name val="Calibri Light"/>
      <family val="2"/>
    </font>
  </fonts>
  <fills count="27">
    <fill>
      <patternFill patternType="none"/>
    </fill>
    <fill>
      <patternFill patternType="gray125"/>
    </fill>
    <fill>
      <patternFill patternType="solid">
        <fgColor rgb="FFFFFFCC"/>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0"/>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rgb="FFFF0000"/>
        <bgColor indexed="64"/>
      </patternFill>
    </fill>
    <fill>
      <patternFill patternType="solid">
        <fgColor theme="7" tint="0.79998168889431442"/>
        <bgColor indexed="64"/>
      </patternFill>
    </fill>
    <fill>
      <patternFill patternType="solid">
        <fgColor theme="4" tint="0.59999389629810485"/>
        <bgColor indexed="64"/>
      </patternFill>
    </fill>
    <fill>
      <patternFill patternType="solid">
        <fgColor theme="7" tint="0.39997558519241921"/>
        <bgColor indexed="64"/>
      </patternFill>
    </fill>
    <fill>
      <patternFill patternType="solid">
        <fgColor theme="5" tint="0.79998168889431442"/>
        <bgColor indexed="64"/>
      </patternFill>
    </fill>
    <fill>
      <patternFill patternType="solid">
        <fgColor theme="2" tint="-0.249977111117893"/>
        <bgColor indexed="64"/>
      </patternFill>
    </fill>
    <fill>
      <patternFill patternType="solid">
        <fgColor theme="5" tint="0.59999389629810485"/>
        <bgColor indexed="64"/>
      </patternFill>
    </fill>
    <fill>
      <patternFill patternType="solid">
        <fgColor theme="6" tint="0.39997558519241921"/>
        <bgColor indexed="64"/>
      </patternFill>
    </fill>
    <fill>
      <patternFill patternType="solid">
        <fgColor theme="4" tint="0.39997558519241921"/>
        <bgColor indexed="64"/>
      </patternFill>
    </fill>
    <fill>
      <patternFill patternType="solid">
        <fgColor theme="5" tint="-0.499984740745262"/>
        <bgColor indexed="64"/>
      </patternFill>
    </fill>
    <fill>
      <patternFill patternType="solid">
        <fgColor theme="5" tint="0.39997558519241921"/>
        <bgColor indexed="64"/>
      </patternFill>
    </fill>
    <fill>
      <patternFill patternType="solid">
        <fgColor theme="9" tint="-0.499984740745262"/>
        <bgColor indexed="64"/>
      </patternFill>
    </fill>
    <fill>
      <patternFill patternType="solid">
        <fgColor theme="9" tint="0.39997558519241921"/>
        <bgColor indexed="64"/>
      </patternFill>
    </fill>
    <fill>
      <patternFill patternType="solid">
        <fgColor theme="4" tint="-0.499984740745262"/>
        <bgColor indexed="64"/>
      </patternFill>
    </fill>
    <fill>
      <patternFill patternType="solid">
        <fgColor theme="6" tint="-0.499984740745262"/>
        <bgColor indexed="64"/>
      </patternFill>
    </fill>
    <fill>
      <patternFill patternType="solid">
        <fgColor theme="7" tint="-0.499984740745262"/>
        <bgColor indexed="64"/>
      </patternFill>
    </fill>
    <fill>
      <patternFill patternType="solid">
        <fgColor theme="1" tint="0.499984740745262"/>
        <bgColor indexed="64"/>
      </patternFill>
    </fill>
  </fills>
  <borders count="31">
    <border>
      <left/>
      <right/>
      <top/>
      <bottom/>
      <diagonal/>
    </border>
    <border>
      <left/>
      <right/>
      <top/>
      <bottom style="thin">
        <color theme="3"/>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diagonal/>
    </border>
    <border>
      <left style="thin">
        <color theme="0"/>
      </left>
      <right style="thin">
        <color theme="0"/>
      </right>
      <top style="thin">
        <color theme="0"/>
      </top>
      <bottom/>
      <diagonal/>
    </border>
    <border>
      <left style="thin">
        <color theme="0"/>
      </left>
      <right/>
      <top style="thin">
        <color theme="0"/>
      </top>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
      <left/>
      <right style="thin">
        <color theme="0"/>
      </right>
      <top/>
      <bottom/>
      <diagonal/>
    </border>
    <border>
      <left style="thin">
        <color theme="0"/>
      </left>
      <right style="thin">
        <color theme="0"/>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auto="1"/>
      </left>
      <right style="thin">
        <color auto="1"/>
      </right>
      <top style="thin">
        <color auto="1"/>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theme="1"/>
      </left>
      <right style="thin">
        <color theme="1"/>
      </right>
      <top style="thin">
        <color theme="1"/>
      </top>
      <bottom style="thin">
        <color theme="1"/>
      </bottom>
      <diagonal/>
    </border>
    <border>
      <left style="thin">
        <color auto="1"/>
      </left>
      <right/>
      <top style="thin">
        <color auto="1"/>
      </top>
      <bottom style="thin">
        <color auto="1"/>
      </bottom>
      <diagonal/>
    </border>
  </borders>
  <cellStyleXfs count="17">
    <xf numFmtId="0" fontId="0" fillId="0" borderId="0"/>
    <xf numFmtId="0" fontId="23" fillId="0" borderId="0" applyNumberFormat="0" applyFill="0" applyBorder="0" applyProtection="0">
      <alignment vertical="center"/>
      <protection locked="0"/>
    </xf>
    <xf numFmtId="0" fontId="3" fillId="0" borderId="0"/>
    <xf numFmtId="0" fontId="7" fillId="0" borderId="0" applyNumberFormat="0" applyFill="0" applyBorder="0" applyAlignment="0" applyProtection="0"/>
    <xf numFmtId="43" fontId="3" fillId="0" borderId="0" applyFont="0" applyFill="0" applyBorder="0" applyAlignment="0" applyProtection="0"/>
    <xf numFmtId="0" fontId="3" fillId="0" borderId="0"/>
    <xf numFmtId="0" fontId="11" fillId="0" borderId="0" applyNumberFormat="0" applyFill="0" applyBorder="0" applyAlignment="0" applyProtection="0">
      <alignment vertical="top"/>
      <protection locked="0"/>
    </xf>
    <xf numFmtId="0" fontId="8" fillId="0" borderId="0"/>
    <xf numFmtId="0" fontId="1" fillId="0" borderId="0"/>
    <xf numFmtId="0" fontId="14" fillId="0" borderId="0" applyNumberFormat="0" applyFill="0" applyBorder="0" applyAlignment="0" applyProtection="0">
      <alignment vertical="top"/>
      <protection locked="0"/>
    </xf>
    <xf numFmtId="0" fontId="15" fillId="0" borderId="0"/>
    <xf numFmtId="164" fontId="15" fillId="0" borderId="0" applyFont="0" applyFill="0" applyBorder="0" applyAlignment="0" applyProtection="0"/>
    <xf numFmtId="165" fontId="3" fillId="0" borderId="0" applyFont="0" applyFill="0" applyBorder="0" applyAlignment="0" applyProtection="0"/>
    <xf numFmtId="9" fontId="3" fillId="0" borderId="0" applyFont="0" applyFill="0" applyBorder="0" applyAlignment="0" applyProtection="0"/>
    <xf numFmtId="0" fontId="18" fillId="0" borderId="0" applyNumberFormat="0" applyFill="0" applyBorder="0" applyAlignment="0" applyProtection="0">
      <alignment vertical="top"/>
      <protection locked="0"/>
    </xf>
    <xf numFmtId="0" fontId="3" fillId="0" borderId="0"/>
    <xf numFmtId="0" fontId="26" fillId="0" borderId="0" applyNumberFormat="0" applyFill="0" applyBorder="0" applyAlignment="0" applyProtection="0">
      <alignment vertical="top"/>
      <protection locked="0"/>
    </xf>
  </cellStyleXfs>
  <cellXfs count="335">
    <xf numFmtId="0" fontId="0" fillId="0" borderId="0" xfId="0"/>
    <xf numFmtId="0" fontId="4" fillId="0" borderId="0" xfId="0" applyFont="1" applyProtection="1">
      <protection hidden="1"/>
    </xf>
    <xf numFmtId="166" fontId="12" fillId="0" borderId="0" xfId="8" applyNumberFormat="1" applyFont="1" applyAlignment="1" applyProtection="1">
      <alignment vertical="center" wrapText="1"/>
      <protection hidden="1"/>
    </xf>
    <xf numFmtId="166" fontId="12" fillId="0" borderId="0" xfId="8" applyNumberFormat="1" applyFont="1" applyFill="1" applyBorder="1" applyAlignment="1" applyProtection="1">
      <alignment vertical="center" wrapText="1"/>
      <protection hidden="1"/>
    </xf>
    <xf numFmtId="0" fontId="21" fillId="8" borderId="5" xfId="8" applyNumberFormat="1" applyFont="1" applyFill="1" applyBorder="1" applyAlignment="1" applyProtection="1">
      <alignment horizontal="center" vertical="center" wrapText="1"/>
      <protection locked="0"/>
    </xf>
    <xf numFmtId="166" fontId="12" fillId="0" borderId="0" xfId="8" applyNumberFormat="1" applyFont="1" applyBorder="1" applyAlignment="1" applyProtection="1">
      <alignment vertical="center" wrapText="1"/>
      <protection hidden="1"/>
    </xf>
    <xf numFmtId="14" fontId="12" fillId="0" borderId="0" xfId="8" applyNumberFormat="1" applyFont="1" applyBorder="1" applyAlignment="1" applyProtection="1">
      <alignment vertical="center" wrapText="1"/>
      <protection hidden="1"/>
    </xf>
    <xf numFmtId="166" fontId="12" fillId="0" borderId="0" xfId="8" applyNumberFormat="1" applyFont="1" applyFill="1" applyAlignment="1" applyProtection="1">
      <alignment vertical="top" wrapText="1"/>
      <protection hidden="1"/>
    </xf>
    <xf numFmtId="0" fontId="12" fillId="0" borderId="0" xfId="8" applyNumberFormat="1" applyFont="1" applyAlignment="1" applyProtection="1">
      <alignment vertical="center" wrapText="1"/>
      <protection hidden="1"/>
    </xf>
    <xf numFmtId="166" fontId="12" fillId="10" borderId="0" xfId="8" applyNumberFormat="1" applyFont="1" applyFill="1" applyAlignment="1" applyProtection="1">
      <alignment vertical="center" wrapText="1"/>
      <protection hidden="1"/>
    </xf>
    <xf numFmtId="0" fontId="4" fillId="2" borderId="2" xfId="8" applyNumberFormat="1" applyFont="1" applyFill="1" applyBorder="1" applyAlignment="1" applyProtection="1">
      <alignment vertical="center" wrapText="1"/>
      <protection hidden="1"/>
    </xf>
    <xf numFmtId="0" fontId="12" fillId="0" borderId="2" xfId="8" applyNumberFormat="1" applyFont="1" applyBorder="1" applyAlignment="1" applyProtection="1">
      <alignment vertical="center" wrapText="1"/>
      <protection hidden="1"/>
    </xf>
    <xf numFmtId="0" fontId="4" fillId="0" borderId="2" xfId="8" applyNumberFormat="1" applyFont="1" applyBorder="1" applyAlignment="1" applyProtection="1">
      <alignment horizontal="left" vertical="top" wrapText="1"/>
      <protection hidden="1"/>
    </xf>
    <xf numFmtId="0" fontId="4" fillId="0" borderId="2" xfId="8" applyNumberFormat="1" applyFont="1" applyBorder="1" applyAlignment="1" applyProtection="1">
      <alignment vertical="center" wrapText="1"/>
      <protection hidden="1"/>
    </xf>
    <xf numFmtId="166" fontId="4" fillId="0" borderId="2" xfId="8" applyNumberFormat="1" applyFont="1" applyBorder="1" applyAlignment="1" applyProtection="1">
      <alignment vertical="center" wrapText="1"/>
      <protection hidden="1"/>
    </xf>
    <xf numFmtId="0" fontId="4" fillId="0" borderId="0" xfId="8" applyNumberFormat="1" applyFont="1" applyAlignment="1" applyProtection="1">
      <alignment vertical="center" wrapText="1"/>
      <protection hidden="1"/>
    </xf>
    <xf numFmtId="0" fontId="2" fillId="2" borderId="3" xfId="8" applyNumberFormat="1" applyFont="1" applyFill="1" applyBorder="1" applyAlignment="1" applyProtection="1">
      <alignment vertical="center" wrapText="1"/>
      <protection hidden="1"/>
    </xf>
    <xf numFmtId="0" fontId="12" fillId="8" borderId="2" xfId="8" applyNumberFormat="1" applyFont="1" applyFill="1" applyBorder="1" applyAlignment="1" applyProtection="1">
      <alignment horizontal="center" vertical="center" wrapText="1"/>
      <protection hidden="1"/>
    </xf>
    <xf numFmtId="0" fontId="20" fillId="8" borderId="2" xfId="8" applyNumberFormat="1" applyFont="1" applyFill="1" applyBorder="1" applyAlignment="1" applyProtection="1">
      <alignment horizontal="left" vertical="top" wrapText="1"/>
      <protection hidden="1"/>
    </xf>
    <xf numFmtId="0" fontId="20" fillId="8" borderId="2" xfId="8" applyNumberFormat="1" applyFont="1" applyFill="1" applyBorder="1" applyAlignment="1" applyProtection="1">
      <alignment horizontal="left" vertical="center" wrapText="1"/>
      <protection hidden="1"/>
    </xf>
    <xf numFmtId="166" fontId="20" fillId="8" borderId="4" xfId="8" applyNumberFormat="1" applyFont="1" applyFill="1" applyBorder="1" applyAlignment="1" applyProtection="1">
      <alignment horizontal="center" vertical="center" wrapText="1"/>
      <protection hidden="1"/>
    </xf>
    <xf numFmtId="0" fontId="12" fillId="8" borderId="3" xfId="8" applyNumberFormat="1" applyFont="1" applyFill="1" applyBorder="1" applyAlignment="1" applyProtection="1">
      <alignment horizontal="center" vertical="center" wrapText="1"/>
      <protection hidden="1"/>
    </xf>
    <xf numFmtId="0" fontId="2" fillId="8" borderId="3" xfId="8" applyNumberFormat="1" applyFont="1" applyFill="1" applyBorder="1" applyAlignment="1" applyProtection="1">
      <alignment horizontal="left" vertical="top" wrapText="1"/>
      <protection hidden="1"/>
    </xf>
    <xf numFmtId="0" fontId="2" fillId="8" borderId="3" xfId="8" applyNumberFormat="1" applyFont="1" applyFill="1" applyBorder="1" applyAlignment="1" applyProtection="1">
      <alignment vertical="center" wrapText="1"/>
      <protection hidden="1"/>
    </xf>
    <xf numFmtId="166" fontId="2" fillId="8" borderId="3" xfId="8" applyNumberFormat="1" applyFont="1" applyFill="1" applyBorder="1" applyAlignment="1" applyProtection="1">
      <alignment vertical="center" wrapText="1"/>
      <protection hidden="1"/>
    </xf>
    <xf numFmtId="0" fontId="2" fillId="2" borderId="21" xfId="8" applyNumberFormat="1" applyFont="1" applyFill="1" applyBorder="1" applyAlignment="1" applyProtection="1">
      <alignment vertical="center" wrapText="1"/>
      <protection hidden="1"/>
    </xf>
    <xf numFmtId="0" fontId="2" fillId="8" borderId="21" xfId="8" applyNumberFormat="1" applyFont="1" applyFill="1" applyBorder="1" applyAlignment="1" applyProtection="1">
      <alignment horizontal="left" vertical="top" wrapText="1"/>
      <protection hidden="1"/>
    </xf>
    <xf numFmtId="0" fontId="2" fillId="8" borderId="21" xfId="8" applyNumberFormat="1" applyFont="1" applyFill="1" applyBorder="1" applyAlignment="1" applyProtection="1">
      <alignment vertical="center" wrapText="1"/>
      <protection hidden="1"/>
    </xf>
    <xf numFmtId="166" fontId="2" fillId="8" borderId="21" xfId="8" applyNumberFormat="1" applyFont="1" applyFill="1" applyBorder="1" applyAlignment="1" applyProtection="1">
      <alignment vertical="center" wrapText="1"/>
      <protection hidden="1"/>
    </xf>
    <xf numFmtId="0" fontId="5" fillId="10" borderId="10" xfId="0" applyFont="1" applyFill="1" applyBorder="1" applyAlignment="1" applyProtection="1">
      <alignment vertical="top"/>
      <protection hidden="1"/>
    </xf>
    <xf numFmtId="0" fontId="5" fillId="10" borderId="20" xfId="8" applyNumberFormat="1" applyFont="1" applyFill="1" applyBorder="1" applyAlignment="1" applyProtection="1">
      <alignment vertical="top" wrapText="1"/>
      <protection hidden="1"/>
    </xf>
    <xf numFmtId="0" fontId="19" fillId="10" borderId="10" xfId="7" applyNumberFormat="1" applyFont="1" applyFill="1" applyBorder="1" applyAlignment="1" applyProtection="1">
      <alignment horizontal="left" vertical="top" wrapText="1"/>
      <protection hidden="1"/>
    </xf>
    <xf numFmtId="166" fontId="12" fillId="10" borderId="10" xfId="8" applyNumberFormat="1" applyFont="1" applyFill="1" applyBorder="1" applyAlignment="1" applyProtection="1">
      <alignment vertical="top" wrapText="1"/>
      <protection hidden="1"/>
    </xf>
    <xf numFmtId="0" fontId="4" fillId="5" borderId="0" xfId="8" applyNumberFormat="1" applyFont="1" applyFill="1" applyAlignment="1" applyProtection="1">
      <alignment vertical="top" wrapText="1"/>
      <protection hidden="1"/>
    </xf>
    <xf numFmtId="0" fontId="12" fillId="5" borderId="0" xfId="8" applyNumberFormat="1" applyFont="1" applyFill="1" applyAlignment="1" applyProtection="1">
      <alignment vertical="top" wrapText="1"/>
      <protection hidden="1"/>
    </xf>
    <xf numFmtId="0" fontId="5" fillId="5" borderId="0" xfId="8" applyNumberFormat="1" applyFont="1" applyFill="1" applyAlignment="1" applyProtection="1">
      <alignment vertical="top" wrapText="1"/>
      <protection hidden="1"/>
    </xf>
    <xf numFmtId="0" fontId="4" fillId="2" borderId="5" xfId="8" applyNumberFormat="1" applyFont="1" applyFill="1" applyBorder="1" applyAlignment="1" applyProtection="1">
      <alignment vertical="center" wrapText="1"/>
      <protection hidden="1"/>
    </xf>
    <xf numFmtId="0" fontId="4" fillId="0" borderId="19" xfId="8" applyNumberFormat="1" applyFont="1" applyBorder="1" applyAlignment="1" applyProtection="1">
      <alignment vertical="center" wrapText="1"/>
      <protection hidden="1"/>
    </xf>
    <xf numFmtId="0" fontId="4" fillId="0" borderId="5" xfId="8" applyNumberFormat="1" applyFont="1" applyBorder="1" applyAlignment="1" applyProtection="1">
      <alignment horizontal="left" vertical="top" wrapText="1"/>
      <protection hidden="1"/>
    </xf>
    <xf numFmtId="0" fontId="4" fillId="0" borderId="5" xfId="8" applyNumberFormat="1" applyFont="1" applyBorder="1" applyAlignment="1" applyProtection="1">
      <alignment vertical="center" wrapText="1"/>
      <protection hidden="1"/>
    </xf>
    <xf numFmtId="166" fontId="5" fillId="0" borderId="5" xfId="8" applyNumberFormat="1" applyFont="1" applyFill="1" applyBorder="1" applyAlignment="1" applyProtection="1">
      <alignment vertical="center" wrapText="1"/>
      <protection hidden="1"/>
    </xf>
    <xf numFmtId="0" fontId="4" fillId="2" borderId="22" xfId="8" applyNumberFormat="1" applyFont="1" applyFill="1" applyBorder="1" applyAlignment="1" applyProtection="1">
      <alignment vertical="center" wrapText="1"/>
      <protection hidden="1"/>
    </xf>
    <xf numFmtId="0" fontId="4" fillId="0" borderId="22" xfId="8" applyNumberFormat="1" applyFont="1" applyBorder="1" applyAlignment="1" applyProtection="1">
      <alignment horizontal="left" vertical="top" wrapText="1"/>
      <protection hidden="1"/>
    </xf>
    <xf numFmtId="0" fontId="4" fillId="0" borderId="22" xfId="8" applyNumberFormat="1" applyFont="1" applyBorder="1" applyAlignment="1" applyProtection="1">
      <alignment vertical="center" wrapText="1"/>
      <protection hidden="1"/>
    </xf>
    <xf numFmtId="166" fontId="5" fillId="0" borderId="22" xfId="8" applyNumberFormat="1" applyFont="1" applyFill="1" applyBorder="1" applyAlignment="1" applyProtection="1">
      <alignment vertical="center" wrapText="1"/>
      <protection hidden="1"/>
    </xf>
    <xf numFmtId="0" fontId="4" fillId="2" borderId="3" xfId="8" applyNumberFormat="1" applyFont="1" applyFill="1" applyBorder="1" applyAlignment="1" applyProtection="1">
      <alignment vertical="center" wrapText="1"/>
      <protection hidden="1"/>
    </xf>
    <xf numFmtId="0" fontId="4" fillId="0" borderId="3" xfId="8" applyNumberFormat="1" applyFont="1" applyBorder="1" applyAlignment="1" applyProtection="1">
      <alignment horizontal="left" vertical="top" wrapText="1"/>
      <protection hidden="1"/>
    </xf>
    <xf numFmtId="166" fontId="5" fillId="0" borderId="3" xfId="8" applyNumberFormat="1" applyFont="1" applyFill="1" applyBorder="1" applyAlignment="1" applyProtection="1">
      <alignment vertical="center" wrapText="1"/>
      <protection hidden="1"/>
    </xf>
    <xf numFmtId="0" fontId="5" fillId="10" borderId="10" xfId="0" applyFont="1" applyFill="1" applyBorder="1" applyProtection="1">
      <protection hidden="1"/>
    </xf>
    <xf numFmtId="0" fontId="5" fillId="10" borderId="20" xfId="8" applyNumberFormat="1" applyFont="1" applyFill="1" applyBorder="1" applyAlignment="1" applyProtection="1">
      <alignment vertical="center" wrapText="1"/>
      <protection hidden="1"/>
    </xf>
    <xf numFmtId="0" fontId="5" fillId="10" borderId="10" xfId="8" applyNumberFormat="1" applyFont="1" applyFill="1" applyBorder="1" applyAlignment="1" applyProtection="1">
      <alignment vertical="center" wrapText="1"/>
      <protection hidden="1"/>
    </xf>
    <xf numFmtId="166" fontId="12" fillId="10" borderId="10" xfId="8" applyNumberFormat="1" applyFont="1" applyFill="1" applyBorder="1" applyAlignment="1" applyProtection="1">
      <alignment vertical="center" wrapText="1"/>
      <protection hidden="1"/>
    </xf>
    <xf numFmtId="0" fontId="4" fillId="5" borderId="0" xfId="8" applyNumberFormat="1" applyFont="1" applyFill="1" applyAlignment="1" applyProtection="1">
      <alignment vertical="center" wrapText="1"/>
      <protection hidden="1"/>
    </xf>
    <xf numFmtId="0" fontId="12" fillId="5" borderId="0" xfId="8" applyNumberFormat="1" applyFont="1" applyFill="1" applyAlignment="1" applyProtection="1">
      <alignment vertical="center" wrapText="1"/>
      <protection hidden="1"/>
    </xf>
    <xf numFmtId="0" fontId="5" fillId="5" borderId="0" xfId="8" applyNumberFormat="1" applyFont="1" applyFill="1" applyAlignment="1" applyProtection="1">
      <alignment vertical="center" wrapText="1"/>
      <protection hidden="1"/>
    </xf>
    <xf numFmtId="0" fontId="22" fillId="0" borderId="22" xfId="8" applyNumberFormat="1" applyFont="1" applyBorder="1" applyAlignment="1" applyProtection="1">
      <alignment horizontal="left" vertical="top" wrapText="1"/>
      <protection hidden="1"/>
    </xf>
    <xf numFmtId="0" fontId="4" fillId="0" borderId="3" xfId="8" applyNumberFormat="1" applyFont="1" applyBorder="1" applyAlignment="1" applyProtection="1">
      <alignment vertical="center" wrapText="1"/>
      <protection hidden="1"/>
    </xf>
    <xf numFmtId="0" fontId="4" fillId="0" borderId="30" xfId="8" applyNumberFormat="1" applyFont="1" applyBorder="1" applyAlignment="1" applyProtection="1">
      <alignment vertical="center" wrapText="1"/>
      <protection hidden="1"/>
    </xf>
    <xf numFmtId="166" fontId="5" fillId="0" borderId="2" xfId="8" applyNumberFormat="1" applyFont="1" applyFill="1" applyBorder="1" applyAlignment="1" applyProtection="1">
      <alignment vertical="center" wrapText="1"/>
      <protection hidden="1"/>
    </xf>
    <xf numFmtId="0" fontId="4" fillId="0" borderId="24" xfId="8" applyNumberFormat="1" applyFont="1" applyBorder="1" applyAlignment="1" applyProtection="1">
      <alignment horizontal="left" vertical="top" wrapText="1"/>
      <protection hidden="1"/>
    </xf>
    <xf numFmtId="166" fontId="5" fillId="0" borderId="26" xfId="8" applyNumberFormat="1" applyFont="1" applyFill="1" applyBorder="1" applyAlignment="1" applyProtection="1">
      <alignment vertical="center" wrapText="1"/>
      <protection hidden="1"/>
    </xf>
    <xf numFmtId="0" fontId="4" fillId="0" borderId="25" xfId="8" applyNumberFormat="1" applyFont="1" applyBorder="1" applyAlignment="1" applyProtection="1">
      <alignment vertical="center" wrapText="1"/>
      <protection hidden="1"/>
    </xf>
    <xf numFmtId="0" fontId="4" fillId="0" borderId="24" xfId="8" applyNumberFormat="1" applyFont="1" applyBorder="1" applyAlignment="1" applyProtection="1">
      <alignment vertical="center" wrapText="1"/>
      <protection hidden="1"/>
    </xf>
    <xf numFmtId="166" fontId="5" fillId="0" borderId="24" xfId="8" applyNumberFormat="1" applyFont="1" applyFill="1" applyBorder="1" applyAlignment="1" applyProtection="1">
      <alignment vertical="center" wrapText="1"/>
      <protection hidden="1"/>
    </xf>
    <xf numFmtId="0" fontId="4" fillId="0" borderId="23" xfId="8" applyNumberFormat="1" applyFont="1" applyBorder="1" applyAlignment="1" applyProtection="1">
      <alignment vertical="center" wrapText="1"/>
      <protection hidden="1"/>
    </xf>
    <xf numFmtId="166" fontId="5" fillId="0" borderId="0" xfId="8" applyNumberFormat="1" applyFont="1" applyFill="1" applyBorder="1" applyAlignment="1" applyProtection="1">
      <alignment vertical="center" wrapText="1"/>
      <protection hidden="1"/>
    </xf>
    <xf numFmtId="0" fontId="19" fillId="10" borderId="10" xfId="7" applyNumberFormat="1" applyFont="1" applyFill="1" applyBorder="1" applyAlignment="1" applyProtection="1">
      <alignment horizontal="left" vertical="center" wrapText="1"/>
      <protection hidden="1"/>
    </xf>
    <xf numFmtId="0" fontId="4" fillId="2" borderId="5" xfId="8" applyNumberFormat="1" applyFont="1" applyFill="1" applyBorder="1" applyAlignment="1" applyProtection="1">
      <alignment vertical="top" wrapText="1"/>
      <protection hidden="1"/>
    </xf>
    <xf numFmtId="0" fontId="4" fillId="0" borderId="19" xfId="8" applyNumberFormat="1" applyFont="1" applyBorder="1" applyAlignment="1" applyProtection="1">
      <alignment vertical="top" wrapText="1"/>
      <protection hidden="1"/>
    </xf>
    <xf numFmtId="0" fontId="4" fillId="2" borderId="22" xfId="8" applyNumberFormat="1" applyFont="1" applyFill="1" applyBorder="1" applyAlignment="1" applyProtection="1">
      <alignment vertical="top" wrapText="1"/>
      <protection hidden="1"/>
    </xf>
    <xf numFmtId="0" fontId="4" fillId="2" borderId="3" xfId="8" applyNumberFormat="1" applyFont="1" applyFill="1" applyBorder="1" applyAlignment="1" applyProtection="1">
      <alignment vertical="top" wrapText="1"/>
      <protection hidden="1"/>
    </xf>
    <xf numFmtId="0" fontId="4" fillId="0" borderId="5" xfId="0" applyFont="1" applyBorder="1" applyProtection="1">
      <protection hidden="1"/>
    </xf>
    <xf numFmtId="0" fontId="4" fillId="0" borderId="3" xfId="8" applyNumberFormat="1" applyFont="1" applyBorder="1" applyAlignment="1" applyProtection="1">
      <alignment horizontal="left" vertical="center" wrapText="1"/>
      <protection hidden="1"/>
    </xf>
    <xf numFmtId="0" fontId="4" fillId="0" borderId="20" xfId="8" applyNumberFormat="1" applyFont="1" applyBorder="1" applyAlignment="1" applyProtection="1">
      <alignment horizontal="left" vertical="center" wrapText="1"/>
      <protection hidden="1"/>
    </xf>
    <xf numFmtId="0" fontId="4" fillId="5" borderId="0" xfId="8" applyNumberFormat="1" applyFont="1" applyFill="1" applyBorder="1" applyAlignment="1" applyProtection="1">
      <alignment vertical="center" wrapText="1"/>
      <protection hidden="1"/>
    </xf>
    <xf numFmtId="0" fontId="12" fillId="5" borderId="0" xfId="8" applyNumberFormat="1" applyFont="1" applyFill="1" applyBorder="1" applyAlignment="1" applyProtection="1">
      <alignment vertical="center" wrapText="1"/>
      <protection hidden="1"/>
    </xf>
    <xf numFmtId="0" fontId="4" fillId="5" borderId="0" xfId="0" applyFont="1" applyFill="1" applyProtection="1">
      <protection hidden="1"/>
    </xf>
    <xf numFmtId="0" fontId="4" fillId="2" borderId="21" xfId="8" applyNumberFormat="1" applyFont="1" applyFill="1" applyBorder="1" applyAlignment="1" applyProtection="1">
      <alignment vertical="top" wrapText="1"/>
      <protection hidden="1"/>
    </xf>
    <xf numFmtId="0" fontId="4" fillId="0" borderId="21" xfId="8" applyNumberFormat="1" applyFont="1" applyBorder="1" applyAlignment="1" applyProtection="1">
      <alignment horizontal="left" vertical="top" wrapText="1"/>
      <protection hidden="1"/>
    </xf>
    <xf numFmtId="0" fontId="4" fillId="0" borderId="21" xfId="8" applyNumberFormat="1" applyFont="1" applyBorder="1" applyAlignment="1" applyProtection="1">
      <alignment vertical="center" wrapText="1"/>
      <protection hidden="1"/>
    </xf>
    <xf numFmtId="166" fontId="5" fillId="0" borderId="21" xfId="8" applyNumberFormat="1" applyFont="1" applyFill="1" applyBorder="1" applyAlignment="1" applyProtection="1">
      <alignment vertical="center" wrapText="1"/>
      <protection hidden="1"/>
    </xf>
    <xf numFmtId="0" fontId="5" fillId="10" borderId="10" xfId="2" applyNumberFormat="1" applyFont="1" applyFill="1" applyBorder="1" applyAlignment="1" applyProtection="1">
      <alignment vertical="top" wrapText="1"/>
      <protection hidden="1"/>
    </xf>
    <xf numFmtId="0" fontId="5" fillId="10" borderId="10" xfId="2" applyNumberFormat="1" applyFont="1" applyFill="1" applyBorder="1" applyAlignment="1" applyProtection="1">
      <alignment horizontal="left" vertical="top" wrapText="1"/>
      <protection hidden="1"/>
    </xf>
    <xf numFmtId="0" fontId="4" fillId="0" borderId="2" xfId="8" applyNumberFormat="1" applyFont="1" applyBorder="1" applyAlignment="1" applyProtection="1">
      <alignment vertical="top" wrapText="1"/>
      <protection hidden="1"/>
    </xf>
    <xf numFmtId="0" fontId="4" fillId="2" borderId="2" xfId="8" applyNumberFormat="1" applyFont="1" applyFill="1" applyBorder="1" applyAlignment="1" applyProtection="1">
      <alignment vertical="top" wrapText="1"/>
      <protection hidden="1"/>
    </xf>
    <xf numFmtId="0" fontId="19" fillId="10" borderId="0" xfId="7" applyNumberFormat="1" applyFont="1" applyFill="1" applyBorder="1" applyAlignment="1" applyProtection="1">
      <alignment horizontal="left" vertical="top" wrapText="1"/>
      <protection hidden="1"/>
    </xf>
    <xf numFmtId="0" fontId="9" fillId="0" borderId="27" xfId="8" applyNumberFormat="1" applyFont="1" applyBorder="1" applyAlignment="1" applyProtection="1">
      <alignment horizontal="left" vertical="top" wrapText="1"/>
      <protection hidden="1"/>
    </xf>
    <xf numFmtId="0" fontId="19" fillId="10" borderId="17" xfId="7" applyNumberFormat="1" applyFont="1" applyFill="1" applyBorder="1" applyAlignment="1" applyProtection="1">
      <alignment horizontal="left" vertical="top" wrapText="1"/>
      <protection hidden="1"/>
    </xf>
    <xf numFmtId="0" fontId="19" fillId="10" borderId="18" xfId="7" applyNumberFormat="1" applyFont="1" applyFill="1" applyBorder="1" applyAlignment="1" applyProtection="1">
      <alignment horizontal="left" vertical="top" wrapText="1"/>
      <protection hidden="1"/>
    </xf>
    <xf numFmtId="166" fontId="5" fillId="10" borderId="18" xfId="8" applyNumberFormat="1" applyFont="1" applyFill="1" applyBorder="1" applyAlignment="1" applyProtection="1">
      <alignment vertical="center" wrapText="1"/>
      <protection hidden="1"/>
    </xf>
    <xf numFmtId="0" fontId="4" fillId="0" borderId="0" xfId="8" applyNumberFormat="1" applyFont="1" applyFill="1" applyBorder="1" applyAlignment="1" applyProtection="1">
      <alignment vertical="center" wrapText="1"/>
      <protection hidden="1"/>
    </xf>
    <xf numFmtId="0" fontId="4" fillId="0" borderId="0" xfId="8" applyNumberFormat="1" applyFont="1" applyFill="1" applyAlignment="1" applyProtection="1">
      <alignment vertical="center" wrapText="1"/>
      <protection hidden="1"/>
    </xf>
    <xf numFmtId="0" fontId="9" fillId="2" borderId="28" xfId="8" applyNumberFormat="1" applyFont="1" applyFill="1" applyBorder="1" applyAlignment="1" applyProtection="1">
      <alignment horizontal="left" vertical="top" wrapText="1"/>
      <protection hidden="1"/>
    </xf>
    <xf numFmtId="0" fontId="9" fillId="0" borderId="2" xfId="8" applyNumberFormat="1" applyFont="1" applyBorder="1" applyAlignment="1" applyProtection="1">
      <alignment horizontal="left" vertical="top" wrapText="1"/>
      <protection hidden="1"/>
    </xf>
    <xf numFmtId="0" fontId="3" fillId="0" borderId="28" xfId="8" applyNumberFormat="1" applyFont="1" applyFill="1" applyBorder="1" applyAlignment="1" applyProtection="1">
      <alignment horizontal="left" vertical="top" wrapText="1"/>
      <protection hidden="1"/>
    </xf>
    <xf numFmtId="0" fontId="3" fillId="0" borderId="28" xfId="8" applyNumberFormat="1" applyFont="1" applyBorder="1" applyAlignment="1" applyProtection="1">
      <alignment horizontal="left" vertical="top" wrapText="1"/>
      <protection hidden="1"/>
    </xf>
    <xf numFmtId="0" fontId="9" fillId="0" borderId="28" xfId="8" applyNumberFormat="1" applyFont="1" applyBorder="1" applyAlignment="1" applyProtection="1">
      <alignment horizontal="left" vertical="top" wrapText="1"/>
      <protection hidden="1"/>
    </xf>
    <xf numFmtId="166" fontId="5" fillId="0" borderId="29" xfId="8" applyNumberFormat="1" applyFont="1" applyFill="1" applyBorder="1" applyAlignment="1" applyProtection="1">
      <alignment vertical="center" wrapText="1"/>
      <protection hidden="1"/>
    </xf>
    <xf numFmtId="0" fontId="4" fillId="0" borderId="0" xfId="8" applyNumberFormat="1" applyFont="1" applyBorder="1" applyAlignment="1" applyProtection="1">
      <alignment vertical="center" wrapText="1"/>
      <protection hidden="1"/>
    </xf>
    <xf numFmtId="0" fontId="9" fillId="2" borderId="2" xfId="8" applyNumberFormat="1" applyFont="1" applyFill="1" applyBorder="1" applyAlignment="1" applyProtection="1">
      <alignment horizontal="left" vertical="top" wrapText="1"/>
      <protection hidden="1"/>
    </xf>
    <xf numFmtId="0" fontId="3" fillId="0" borderId="2" xfId="8" applyNumberFormat="1" applyFont="1" applyFill="1" applyBorder="1" applyAlignment="1" applyProtection="1">
      <alignment horizontal="left" vertical="top" wrapText="1"/>
      <protection hidden="1"/>
    </xf>
    <xf numFmtId="0" fontId="3" fillId="0" borderId="2" xfId="8" applyNumberFormat="1" applyFont="1" applyBorder="1" applyAlignment="1" applyProtection="1">
      <alignment horizontal="left" vertical="top" wrapText="1"/>
      <protection hidden="1"/>
    </xf>
    <xf numFmtId="0" fontId="9" fillId="2" borderId="3" xfId="8" applyNumberFormat="1" applyFont="1" applyFill="1" applyBorder="1" applyAlignment="1" applyProtection="1">
      <alignment horizontal="left" vertical="top" wrapText="1"/>
      <protection hidden="1"/>
    </xf>
    <xf numFmtId="0" fontId="3" fillId="0" borderId="3" xfId="8" applyNumberFormat="1" applyFont="1" applyBorder="1" applyAlignment="1" applyProtection="1">
      <alignment horizontal="left" vertical="top" wrapText="1"/>
      <protection hidden="1"/>
    </xf>
    <xf numFmtId="0" fontId="9" fillId="0" borderId="3" xfId="8" applyNumberFormat="1" applyFont="1" applyBorder="1" applyAlignment="1" applyProtection="1">
      <alignment horizontal="left" vertical="top" wrapText="1"/>
      <protection hidden="1"/>
    </xf>
    <xf numFmtId="0" fontId="4" fillId="0" borderId="29" xfId="8" applyNumberFormat="1" applyFont="1" applyBorder="1" applyAlignment="1" applyProtection="1">
      <alignment vertical="center" wrapText="1"/>
      <protection hidden="1"/>
    </xf>
    <xf numFmtId="0" fontId="19" fillId="10" borderId="18" xfId="7" applyNumberFormat="1" applyFont="1" applyFill="1" applyBorder="1" applyAlignment="1" applyProtection="1">
      <alignment horizontal="left" vertical="center" wrapText="1"/>
      <protection hidden="1"/>
    </xf>
    <xf numFmtId="0" fontId="4" fillId="2" borderId="0" xfId="8" applyNumberFormat="1" applyFont="1" applyFill="1" applyAlignment="1" applyProtection="1">
      <alignment vertical="center" wrapText="1"/>
      <protection hidden="1"/>
    </xf>
    <xf numFmtId="0" fontId="4" fillId="0" borderId="0" xfId="8" applyNumberFormat="1" applyFont="1" applyAlignment="1" applyProtection="1">
      <alignment horizontal="left" vertical="top" wrapText="1"/>
      <protection hidden="1"/>
    </xf>
    <xf numFmtId="166" fontId="4" fillId="0" borderId="0" xfId="8" applyNumberFormat="1" applyFont="1" applyAlignment="1" applyProtection="1">
      <alignment vertical="center" wrapText="1"/>
      <protection hidden="1"/>
    </xf>
    <xf numFmtId="0" fontId="13" fillId="10" borderId="18" xfId="7" applyNumberFormat="1" applyFont="1" applyFill="1" applyBorder="1" applyAlignment="1" applyProtection="1">
      <alignment horizontal="left" vertical="center" wrapText="1"/>
      <protection hidden="1"/>
    </xf>
    <xf numFmtId="0" fontId="24" fillId="10" borderId="27" xfId="8" applyNumberFormat="1" applyFont="1" applyFill="1" applyBorder="1" applyAlignment="1" applyProtection="1">
      <alignment horizontal="left" vertical="center" wrapText="1"/>
      <protection hidden="1"/>
    </xf>
    <xf numFmtId="166" fontId="10" fillId="10" borderId="18" xfId="8" applyNumberFormat="1" applyFont="1" applyFill="1" applyBorder="1" applyAlignment="1" applyProtection="1">
      <alignment horizontal="left" vertical="center" wrapText="1"/>
      <protection hidden="1"/>
    </xf>
    <xf numFmtId="0" fontId="10" fillId="0" borderId="0" xfId="8" applyNumberFormat="1" applyFont="1" applyFill="1" applyAlignment="1" applyProtection="1">
      <alignment horizontal="left" vertical="center" wrapText="1"/>
      <protection hidden="1"/>
    </xf>
    <xf numFmtId="166" fontId="10" fillId="0" borderId="0" xfId="8" applyNumberFormat="1" applyFont="1" applyFill="1" applyAlignment="1" applyProtection="1">
      <alignment horizontal="left" vertical="center" wrapText="1"/>
      <protection hidden="1"/>
    </xf>
    <xf numFmtId="0" fontId="1" fillId="2" borderId="2" xfId="8" applyNumberFormat="1" applyFill="1" applyBorder="1" applyAlignment="1" applyProtection="1">
      <alignment horizontal="left" vertical="center" wrapText="1"/>
      <protection hidden="1"/>
    </xf>
    <xf numFmtId="0" fontId="25" fillId="0" borderId="30" xfId="8" applyNumberFormat="1" applyFont="1" applyBorder="1" applyAlignment="1" applyProtection="1">
      <alignment horizontal="left" vertical="center" wrapText="1"/>
      <protection hidden="1"/>
    </xf>
    <xf numFmtId="0" fontId="1" fillId="0" borderId="2" xfId="8" applyNumberFormat="1" applyBorder="1" applyAlignment="1" applyProtection="1">
      <alignment horizontal="left" vertical="center" wrapText="1"/>
      <protection hidden="1"/>
    </xf>
    <xf numFmtId="166" fontId="10" fillId="0" borderId="2" xfId="8" applyNumberFormat="1" applyFont="1" applyFill="1" applyBorder="1" applyAlignment="1" applyProtection="1">
      <alignment horizontal="left" vertical="center" wrapText="1"/>
      <protection hidden="1"/>
    </xf>
    <xf numFmtId="0" fontId="1" fillId="0" borderId="0" xfId="8" applyNumberFormat="1" applyAlignment="1" applyProtection="1">
      <alignment horizontal="left" vertical="center" wrapText="1"/>
      <protection hidden="1"/>
    </xf>
    <xf numFmtId="166" fontId="10" fillId="0" borderId="0" xfId="8" applyNumberFormat="1" applyFont="1" applyAlignment="1" applyProtection="1">
      <alignment horizontal="left" vertical="center" wrapText="1"/>
      <protection hidden="1"/>
    </xf>
    <xf numFmtId="0" fontId="0" fillId="0" borderId="2" xfId="8" applyNumberFormat="1" applyFont="1" applyBorder="1" applyAlignment="1" applyProtection="1">
      <alignment horizontal="left" vertical="center" wrapText="1"/>
      <protection hidden="1"/>
    </xf>
    <xf numFmtId="0" fontId="1" fillId="0" borderId="0" xfId="8" applyNumberFormat="1" applyFill="1" applyAlignment="1" applyProtection="1">
      <alignment horizontal="left" vertical="center" wrapText="1"/>
      <protection hidden="1"/>
    </xf>
    <xf numFmtId="0" fontId="13" fillId="10" borderId="10" xfId="7" applyNumberFormat="1" applyFont="1" applyFill="1" applyBorder="1" applyAlignment="1" applyProtection="1">
      <alignment horizontal="left" vertical="top" wrapText="1"/>
      <protection hidden="1"/>
    </xf>
    <xf numFmtId="0" fontId="25" fillId="0" borderId="27" xfId="8" applyNumberFormat="1" applyFont="1" applyBorder="1" applyAlignment="1" applyProtection="1">
      <alignment horizontal="left" vertical="top" wrapText="1"/>
      <protection hidden="1"/>
    </xf>
    <xf numFmtId="0" fontId="10" fillId="0" borderId="28" xfId="8" applyNumberFormat="1" applyFont="1" applyFill="1" applyBorder="1" applyAlignment="1" applyProtection="1">
      <alignment vertical="top" wrapText="1"/>
      <protection hidden="1"/>
    </xf>
    <xf numFmtId="0" fontId="1" fillId="0" borderId="0" xfId="8" applyNumberFormat="1" applyFill="1" applyBorder="1" applyAlignment="1" applyProtection="1">
      <alignment vertical="top" wrapText="1"/>
      <protection hidden="1"/>
    </xf>
    <xf numFmtId="166" fontId="10" fillId="0" borderId="0" xfId="8" applyNumberFormat="1" applyFont="1" applyFill="1" applyBorder="1" applyAlignment="1" applyProtection="1">
      <alignment vertical="top" wrapText="1"/>
      <protection hidden="1"/>
    </xf>
    <xf numFmtId="0" fontId="1" fillId="2" borderId="28" xfId="8" applyNumberFormat="1" applyFill="1" applyBorder="1" applyAlignment="1" applyProtection="1">
      <alignment vertical="top" wrapText="1"/>
      <protection hidden="1"/>
    </xf>
    <xf numFmtId="0" fontId="25" fillId="0" borderId="2" xfId="8" applyNumberFormat="1" applyFont="1" applyBorder="1" applyAlignment="1" applyProtection="1">
      <alignment vertical="top" wrapText="1"/>
      <protection hidden="1"/>
    </xf>
    <xf numFmtId="0" fontId="0" fillId="0" borderId="28" xfId="8" applyNumberFormat="1" applyFont="1" applyBorder="1" applyAlignment="1" applyProtection="1">
      <alignment horizontal="left" vertical="top" wrapText="1"/>
      <protection hidden="1"/>
    </xf>
    <xf numFmtId="0" fontId="1" fillId="0" borderId="0" xfId="8" applyNumberFormat="1" applyAlignment="1" applyProtection="1">
      <alignment vertical="top" wrapText="1"/>
      <protection hidden="1"/>
    </xf>
    <xf numFmtId="166" fontId="10" fillId="0" borderId="0" xfId="8" applyNumberFormat="1" applyFont="1" applyAlignment="1" applyProtection="1">
      <alignment vertical="top" wrapText="1"/>
      <protection hidden="1"/>
    </xf>
    <xf numFmtId="0" fontId="1" fillId="2" borderId="2" xfId="8" applyNumberFormat="1" applyFill="1" applyBorder="1" applyAlignment="1" applyProtection="1">
      <alignment vertical="top" wrapText="1"/>
      <protection hidden="1"/>
    </xf>
    <xf numFmtId="0" fontId="0" fillId="0" borderId="2" xfId="8" applyNumberFormat="1" applyFont="1" applyBorder="1" applyAlignment="1" applyProtection="1">
      <alignment horizontal="left" vertical="top" wrapText="1"/>
      <protection hidden="1"/>
    </xf>
    <xf numFmtId="0" fontId="1" fillId="0" borderId="2" xfId="8" applyNumberFormat="1" applyBorder="1" applyAlignment="1" applyProtection="1">
      <alignment vertical="top" wrapText="1"/>
      <protection hidden="1"/>
    </xf>
    <xf numFmtId="0" fontId="0" fillId="0" borderId="2" xfId="8" applyNumberFormat="1" applyFont="1" applyBorder="1" applyAlignment="1" applyProtection="1">
      <alignment vertical="top" wrapText="1"/>
      <protection hidden="1"/>
    </xf>
    <xf numFmtId="0" fontId="6" fillId="0" borderId="2" xfId="8" applyNumberFormat="1" applyFont="1" applyBorder="1" applyAlignment="1" applyProtection="1">
      <alignment vertical="top" wrapText="1"/>
      <protection hidden="1"/>
    </xf>
    <xf numFmtId="0" fontId="0" fillId="0" borderId="28" xfId="8" applyNumberFormat="1" applyFont="1" applyBorder="1" applyAlignment="1" applyProtection="1">
      <alignment vertical="top" wrapText="1"/>
      <protection hidden="1"/>
    </xf>
    <xf numFmtId="0" fontId="0" fillId="0" borderId="29" xfId="8" applyNumberFormat="1" applyFont="1" applyBorder="1" applyAlignment="1" applyProtection="1">
      <alignment vertical="top" wrapText="1"/>
      <protection hidden="1"/>
    </xf>
    <xf numFmtId="0" fontId="0" fillId="0" borderId="29" xfId="8" applyNumberFormat="1" applyFont="1" applyBorder="1" applyAlignment="1" applyProtection="1">
      <alignment horizontal="left" vertical="top" wrapText="1"/>
      <protection hidden="1"/>
    </xf>
    <xf numFmtId="0" fontId="0" fillId="0" borderId="29" xfId="8" quotePrefix="1" applyNumberFormat="1" applyFont="1" applyBorder="1" applyAlignment="1" applyProtection="1">
      <alignment horizontal="left" vertical="top" wrapText="1"/>
      <protection hidden="1"/>
    </xf>
    <xf numFmtId="0" fontId="28" fillId="0" borderId="0" xfId="0" applyFont="1" applyBorder="1" applyAlignment="1" applyProtection="1">
      <alignment vertical="center"/>
      <protection hidden="1"/>
    </xf>
    <xf numFmtId="0" fontId="27" fillId="0" borderId="0" xfId="0" applyFont="1" applyBorder="1" applyProtection="1">
      <protection hidden="1"/>
    </xf>
    <xf numFmtId="0" fontId="27" fillId="0" borderId="0" xfId="0" applyFont="1" applyProtection="1">
      <protection hidden="1"/>
    </xf>
    <xf numFmtId="0" fontId="28" fillId="0" borderId="1" xfId="0" applyFont="1" applyBorder="1" applyAlignment="1" applyProtection="1">
      <alignment vertical="center"/>
      <protection hidden="1"/>
    </xf>
    <xf numFmtId="0" fontId="30" fillId="0" borderId="1" xfId="0" applyFont="1" applyBorder="1" applyAlignment="1" applyProtection="1">
      <alignment vertical="center"/>
      <protection hidden="1"/>
    </xf>
    <xf numFmtId="0" fontId="32" fillId="0" borderId="0" xfId="0" applyFont="1" applyBorder="1" applyProtection="1">
      <protection hidden="1"/>
    </xf>
    <xf numFmtId="0" fontId="32" fillId="0" borderId="0" xfId="0" applyFont="1"/>
    <xf numFmtId="0" fontId="32" fillId="0" borderId="0" xfId="0" applyFont="1" applyProtection="1">
      <protection hidden="1"/>
    </xf>
    <xf numFmtId="0" fontId="30" fillId="0" borderId="0" xfId="0" applyFont="1" applyBorder="1" applyAlignment="1" applyProtection="1">
      <alignment vertical="center"/>
      <protection hidden="1"/>
    </xf>
    <xf numFmtId="0" fontId="36" fillId="0" borderId="0" xfId="0" applyFont="1" applyAlignment="1" applyProtection="1">
      <alignment horizontal="left" vertical="center"/>
      <protection hidden="1"/>
    </xf>
    <xf numFmtId="0" fontId="43" fillId="0" borderId="1" xfId="0" applyNumberFormat="1" applyFont="1" applyBorder="1" applyAlignment="1" applyProtection="1">
      <alignment horizontal="right" vertical="center"/>
    </xf>
    <xf numFmtId="0" fontId="43" fillId="0" borderId="0" xfId="0" applyFont="1" applyBorder="1" applyAlignment="1" applyProtection="1">
      <alignment vertical="top"/>
    </xf>
    <xf numFmtId="0" fontId="32" fillId="0" borderId="0" xfId="0" applyFont="1" applyAlignment="1" applyProtection="1">
      <alignment vertical="top"/>
      <protection hidden="1"/>
    </xf>
    <xf numFmtId="0" fontId="32" fillId="0" borderId="0" xfId="0" applyFont="1" applyFill="1"/>
    <xf numFmtId="0" fontId="32" fillId="26" borderId="0" xfId="0" applyFont="1" applyFill="1"/>
    <xf numFmtId="0" fontId="45" fillId="26" borderId="0" xfId="0" applyFont="1" applyFill="1" applyAlignment="1">
      <alignment vertical="top"/>
    </xf>
    <xf numFmtId="0" fontId="34" fillId="0" borderId="0" xfId="0" applyFont="1" applyFill="1" applyAlignment="1" applyProtection="1">
      <alignment horizontal="left" vertical="center"/>
      <protection locked="0"/>
    </xf>
    <xf numFmtId="0" fontId="29" fillId="0" borderId="0" xfId="0" applyFont="1" applyBorder="1" applyAlignment="1" applyProtection="1">
      <alignment vertical="center"/>
      <protection hidden="1"/>
    </xf>
    <xf numFmtId="0" fontId="29" fillId="0" borderId="1" xfId="0" applyFont="1" applyBorder="1" applyAlignment="1" applyProtection="1">
      <alignment vertical="center"/>
      <protection hidden="1"/>
    </xf>
    <xf numFmtId="0" fontId="48" fillId="0" borderId="0" xfId="0" applyFont="1" applyBorder="1" applyAlignment="1" applyProtection="1">
      <alignment vertical="center"/>
      <protection hidden="1"/>
    </xf>
    <xf numFmtId="0" fontId="29" fillId="0" borderId="0" xfId="0" applyFont="1" applyBorder="1" applyAlignment="1" applyProtection="1">
      <alignment vertical="center"/>
      <protection locked="0" hidden="1"/>
    </xf>
    <xf numFmtId="0" fontId="28" fillId="0" borderId="0" xfId="0" applyFont="1" applyBorder="1" applyAlignment="1" applyProtection="1">
      <alignment horizontal="center" vertical="center"/>
      <protection hidden="1"/>
    </xf>
    <xf numFmtId="0" fontId="32" fillId="0" borderId="0" xfId="0" applyFont="1" applyBorder="1" applyProtection="1"/>
    <xf numFmtId="0" fontId="32" fillId="0" borderId="0" xfId="0" applyFont="1" applyBorder="1" applyAlignment="1" applyProtection="1">
      <alignment horizontal="center" vertical="center"/>
    </xf>
    <xf numFmtId="0" fontId="33" fillId="0" borderId="0" xfId="1" applyFont="1" applyAlignment="1" applyProtection="1">
      <protection hidden="1"/>
    </xf>
    <xf numFmtId="0" fontId="46" fillId="0" borderId="0" xfId="0" applyFont="1" applyBorder="1" applyAlignment="1" applyProtection="1">
      <alignment vertical="top" textRotation="90" shrinkToFit="1"/>
      <protection hidden="1"/>
    </xf>
    <xf numFmtId="0" fontId="32" fillId="0" borderId="0" xfId="0" applyFont="1" applyProtection="1"/>
    <xf numFmtId="0" fontId="32" fillId="0" borderId="0" xfId="0" applyFont="1" applyAlignment="1" applyProtection="1">
      <alignment horizontal="center" vertical="center"/>
    </xf>
    <xf numFmtId="0" fontId="45" fillId="0" borderId="0" xfId="0" applyFont="1" applyBorder="1" applyProtection="1"/>
    <xf numFmtId="0" fontId="45" fillId="0" borderId="0" xfId="0" applyFont="1" applyProtection="1"/>
    <xf numFmtId="0" fontId="42" fillId="0" borderId="0" xfId="0" applyFont="1" applyProtection="1"/>
    <xf numFmtId="0" fontId="42" fillId="0" borderId="0" xfId="0" applyFont="1" applyBorder="1" applyProtection="1"/>
    <xf numFmtId="0" fontId="46" fillId="0" borderId="0" xfId="0" applyFont="1" applyBorder="1" applyAlignment="1" applyProtection="1">
      <alignment horizontal="center" vertical="top" textRotation="90" shrinkToFit="1"/>
      <protection hidden="1"/>
    </xf>
    <xf numFmtId="0" fontId="32" fillId="0" borderId="0" xfId="0" applyFont="1" applyBorder="1"/>
    <xf numFmtId="0" fontId="32" fillId="0" borderId="0" xfId="0" applyFont="1" applyAlignment="1">
      <alignment horizontal="center" vertical="center"/>
    </xf>
    <xf numFmtId="0" fontId="49" fillId="19" borderId="0" xfId="0" applyFont="1" applyFill="1" applyBorder="1" applyProtection="1">
      <protection hidden="1"/>
    </xf>
    <xf numFmtId="0" fontId="49" fillId="19" borderId="0" xfId="0" applyFont="1" applyFill="1" applyBorder="1"/>
    <xf numFmtId="0" fontId="45" fillId="19" borderId="0" xfId="0" applyFont="1" applyFill="1" applyBorder="1"/>
    <xf numFmtId="0" fontId="49" fillId="19" borderId="0" xfId="0" applyFont="1" applyFill="1" applyBorder="1" applyAlignment="1" applyProtection="1">
      <alignment horizontal="center" vertical="center"/>
      <protection hidden="1"/>
    </xf>
    <xf numFmtId="0" fontId="35" fillId="20" borderId="7" xfId="0" applyFont="1" applyFill="1" applyBorder="1" applyAlignment="1">
      <alignment vertical="top" wrapText="1"/>
    </xf>
    <xf numFmtId="0" fontId="44" fillId="20" borderId="7" xfId="0" applyFont="1" applyFill="1" applyBorder="1" applyAlignment="1">
      <alignment vertical="top" wrapText="1"/>
    </xf>
    <xf numFmtId="0" fontId="32" fillId="0" borderId="0" xfId="0" applyFont="1" applyBorder="1" applyAlignment="1">
      <alignment vertical="top"/>
    </xf>
    <xf numFmtId="0" fontId="32" fillId="0" borderId="0" xfId="0" applyFont="1" applyAlignment="1">
      <alignment vertical="top"/>
    </xf>
    <xf numFmtId="0" fontId="32" fillId="14" borderId="10" xfId="0" applyFont="1" applyFill="1" applyBorder="1" applyAlignment="1" applyProtection="1">
      <alignment horizontal="center" vertical="top"/>
      <protection hidden="1"/>
    </xf>
    <xf numFmtId="0" fontId="32" fillId="14" borderId="10" xfId="0" applyFont="1" applyFill="1" applyBorder="1" applyAlignment="1" applyProtection="1">
      <alignment horizontal="left" vertical="top" wrapText="1"/>
      <protection locked="0"/>
    </xf>
    <xf numFmtId="1" fontId="50" fillId="14" borderId="10" xfId="0" applyNumberFormat="1" applyFont="1" applyFill="1" applyBorder="1" applyAlignment="1" applyProtection="1">
      <alignment horizontal="center" vertical="top" wrapText="1"/>
      <protection locked="0"/>
    </xf>
    <xf numFmtId="1" fontId="31" fillId="14" borderId="10" xfId="0" applyNumberFormat="1" applyFont="1" applyFill="1" applyBorder="1" applyAlignment="1" applyProtection="1">
      <alignment horizontal="center" vertical="top" wrapText="1"/>
      <protection locked="0"/>
    </xf>
    <xf numFmtId="0" fontId="31" fillId="14" borderId="10" xfId="0" applyFont="1" applyFill="1" applyBorder="1" applyAlignment="1" applyProtection="1">
      <alignment horizontal="center" vertical="center" wrapText="1"/>
      <protection locked="0"/>
    </xf>
    <xf numFmtId="0" fontId="47" fillId="14" borderId="10" xfId="0" applyFont="1" applyFill="1" applyBorder="1" applyAlignment="1" applyProtection="1">
      <alignment horizontal="center" vertical="top" wrapText="1"/>
      <protection locked="0"/>
    </xf>
    <xf numFmtId="0" fontId="47" fillId="15" borderId="11" xfId="0" applyFont="1" applyFill="1" applyBorder="1" applyAlignment="1" applyProtection="1">
      <alignment horizontal="center" vertical="center" wrapText="1"/>
      <protection locked="0"/>
    </xf>
    <xf numFmtId="0" fontId="32" fillId="16" borderId="10" xfId="0" applyFont="1" applyFill="1" applyBorder="1" applyAlignment="1" applyProtection="1">
      <alignment horizontal="center" vertical="top"/>
      <protection locked="0"/>
    </xf>
    <xf numFmtId="0" fontId="32" fillId="16" borderId="10" xfId="0" applyFont="1" applyFill="1" applyBorder="1" applyAlignment="1" applyProtection="1">
      <alignment horizontal="left" vertical="top" wrapText="1"/>
      <protection locked="0"/>
    </xf>
    <xf numFmtId="1" fontId="50" fillId="16" borderId="10" xfId="0" applyNumberFormat="1" applyFont="1" applyFill="1" applyBorder="1" applyAlignment="1" applyProtection="1">
      <alignment horizontal="center" vertical="top" wrapText="1"/>
      <protection locked="0"/>
    </xf>
    <xf numFmtId="1" fontId="31" fillId="16" borderId="10" xfId="0" applyNumberFormat="1" applyFont="1" applyFill="1" applyBorder="1" applyAlignment="1" applyProtection="1">
      <alignment horizontal="center" vertical="top" wrapText="1"/>
      <protection locked="0"/>
    </xf>
    <xf numFmtId="0" fontId="31" fillId="16" borderId="10" xfId="0" applyFont="1" applyFill="1" applyBorder="1" applyAlignment="1" applyProtection="1">
      <alignment horizontal="center" vertical="center" wrapText="1"/>
      <protection locked="0"/>
    </xf>
    <xf numFmtId="0" fontId="47" fillId="16" borderId="10" xfId="0" applyFont="1" applyFill="1" applyBorder="1" applyAlignment="1" applyProtection="1">
      <alignment horizontal="center" vertical="top" wrapText="1"/>
      <protection locked="0"/>
    </xf>
    <xf numFmtId="0" fontId="32" fillId="14" borderId="10" xfId="0" applyFont="1" applyFill="1" applyBorder="1" applyAlignment="1" applyProtection="1">
      <alignment horizontal="center" vertical="top"/>
      <protection locked="0"/>
    </xf>
    <xf numFmtId="0" fontId="32" fillId="0" borderId="15" xfId="0" applyFont="1" applyBorder="1" applyAlignment="1">
      <alignment horizontal="right" vertical="top"/>
    </xf>
    <xf numFmtId="2" fontId="32" fillId="0" borderId="16" xfId="0" applyNumberFormat="1" applyFont="1" applyBorder="1" applyAlignment="1">
      <alignment horizontal="center" vertical="top"/>
    </xf>
    <xf numFmtId="2" fontId="32" fillId="0" borderId="0" xfId="0" applyNumberFormat="1" applyFont="1" applyAlignment="1">
      <alignment vertical="top"/>
    </xf>
    <xf numFmtId="0" fontId="32" fillId="0" borderId="0" xfId="0" applyFont="1" applyAlignment="1" applyProtection="1">
      <alignment horizontal="center" vertical="center"/>
      <protection hidden="1"/>
    </xf>
    <xf numFmtId="0" fontId="42" fillId="0" borderId="0" xfId="0" applyFont="1" applyAlignment="1">
      <alignment vertical="top"/>
    </xf>
    <xf numFmtId="0" fontId="49" fillId="21" borderId="0" xfId="0" applyFont="1" applyFill="1" applyBorder="1" applyAlignment="1" applyProtection="1">
      <alignment vertical="top"/>
      <protection locked="0"/>
    </xf>
    <xf numFmtId="0" fontId="49" fillId="21" borderId="0" xfId="0" applyFont="1" applyFill="1" applyBorder="1" applyAlignment="1">
      <alignment vertical="top"/>
    </xf>
    <xf numFmtId="0" fontId="45" fillId="21" borderId="0" xfId="0" applyFont="1" applyFill="1" applyBorder="1" applyAlignment="1">
      <alignment vertical="top"/>
    </xf>
    <xf numFmtId="0" fontId="49" fillId="21" borderId="0" xfId="0" applyFont="1" applyFill="1" applyBorder="1" applyAlignment="1" applyProtection="1">
      <alignment horizontal="center" vertical="center"/>
      <protection locked="0"/>
    </xf>
    <xf numFmtId="0" fontId="35" fillId="22" borderId="6" xfId="0" applyFont="1" applyFill="1" applyBorder="1" applyAlignment="1">
      <alignment vertical="top"/>
    </xf>
    <xf numFmtId="0" fontId="35" fillId="22" borderId="7" xfId="0" applyFont="1" applyFill="1" applyBorder="1" applyAlignment="1">
      <alignment vertical="top"/>
    </xf>
    <xf numFmtId="0" fontId="44" fillId="22" borderId="7" xfId="0" applyFont="1" applyFill="1" applyBorder="1" applyAlignment="1">
      <alignment vertical="top" wrapText="1"/>
    </xf>
    <xf numFmtId="0" fontId="35" fillId="22" borderId="7" xfId="0" applyFont="1" applyFill="1" applyBorder="1" applyAlignment="1">
      <alignment vertical="top" wrapText="1"/>
    </xf>
    <xf numFmtId="0" fontId="44" fillId="22" borderId="8" xfId="0" applyFont="1" applyFill="1" applyBorder="1" applyAlignment="1">
      <alignment vertical="top"/>
    </xf>
    <xf numFmtId="0" fontId="32" fillId="4" borderId="9" xfId="0" applyFont="1" applyFill="1" applyBorder="1" applyAlignment="1" applyProtection="1">
      <alignment horizontal="center" vertical="top"/>
      <protection locked="0"/>
    </xf>
    <xf numFmtId="0" fontId="32" fillId="4" borderId="10" xfId="0" applyFont="1" applyFill="1" applyBorder="1" applyAlignment="1" applyProtection="1">
      <alignment horizontal="left" vertical="top" wrapText="1"/>
      <protection locked="0"/>
    </xf>
    <xf numFmtId="1" fontId="50" fillId="4" borderId="10" xfId="0" applyNumberFormat="1" applyFont="1" applyFill="1" applyBorder="1" applyAlignment="1" applyProtection="1">
      <alignment horizontal="center" vertical="top" wrapText="1"/>
      <protection locked="0"/>
    </xf>
    <xf numFmtId="1" fontId="31" fillId="4" borderId="10" xfId="0" applyNumberFormat="1" applyFont="1" applyFill="1" applyBorder="1" applyAlignment="1" applyProtection="1">
      <alignment horizontal="center" vertical="top" wrapText="1"/>
      <protection locked="0"/>
    </xf>
    <xf numFmtId="0" fontId="31" fillId="4" borderId="10" xfId="0" applyFont="1" applyFill="1" applyBorder="1" applyAlignment="1" applyProtection="1">
      <alignment horizontal="center" vertical="center" wrapText="1"/>
      <protection locked="0"/>
    </xf>
    <xf numFmtId="0" fontId="47" fillId="4" borderId="11" xfId="0" applyFont="1" applyFill="1" applyBorder="1" applyAlignment="1" applyProtection="1">
      <alignment horizontal="center" vertical="top" wrapText="1"/>
      <protection locked="0"/>
    </xf>
    <xf numFmtId="0" fontId="32" fillId="4" borderId="10" xfId="0" applyFont="1" applyFill="1" applyBorder="1" applyAlignment="1" applyProtection="1">
      <alignment horizontal="center" vertical="center"/>
      <protection locked="0"/>
    </xf>
    <xf numFmtId="0" fontId="32" fillId="9" borderId="9" xfId="0" applyFont="1" applyFill="1" applyBorder="1" applyAlignment="1" applyProtection="1">
      <alignment horizontal="center" vertical="top"/>
      <protection locked="0"/>
    </xf>
    <xf numFmtId="0" fontId="32" fillId="9" borderId="10" xfId="0" applyFont="1" applyFill="1" applyBorder="1" applyAlignment="1" applyProtection="1">
      <alignment horizontal="left" vertical="top" wrapText="1"/>
      <protection locked="0"/>
    </xf>
    <xf numFmtId="1" fontId="50" fillId="9" borderId="10" xfId="0" applyNumberFormat="1" applyFont="1" applyFill="1" applyBorder="1" applyAlignment="1" applyProtection="1">
      <alignment horizontal="center" vertical="top" wrapText="1"/>
      <protection locked="0"/>
    </xf>
    <xf numFmtId="1" fontId="31" fillId="9" borderId="10" xfId="0" applyNumberFormat="1" applyFont="1" applyFill="1" applyBorder="1" applyAlignment="1" applyProtection="1">
      <alignment horizontal="center" vertical="top" wrapText="1"/>
      <protection locked="0"/>
    </xf>
    <xf numFmtId="0" fontId="31" fillId="9" borderId="10" xfId="0" applyFont="1" applyFill="1" applyBorder="1" applyAlignment="1" applyProtection="1">
      <alignment horizontal="center" vertical="center" wrapText="1"/>
      <protection locked="0"/>
    </xf>
    <xf numFmtId="0" fontId="47" fillId="9" borderId="11" xfId="0" applyFont="1" applyFill="1" applyBorder="1" applyAlignment="1" applyProtection="1">
      <alignment horizontal="center" vertical="top" wrapText="1"/>
      <protection locked="0"/>
    </xf>
    <xf numFmtId="0" fontId="32" fillId="9" borderId="10" xfId="0" applyFont="1" applyFill="1" applyBorder="1" applyAlignment="1" applyProtection="1">
      <alignment horizontal="center" vertical="center"/>
      <protection locked="0"/>
    </xf>
    <xf numFmtId="0" fontId="51" fillId="0" borderId="0" xfId="1" applyFont="1" applyBorder="1" applyAlignment="1" applyProtection="1"/>
    <xf numFmtId="0" fontId="52" fillId="0" borderId="0" xfId="1" applyFont="1" applyBorder="1" applyAlignment="1" applyProtection="1">
      <alignment vertical="top"/>
    </xf>
    <xf numFmtId="0" fontId="32" fillId="9" borderId="12" xfId="0" applyFont="1" applyFill="1" applyBorder="1" applyAlignment="1" applyProtection="1">
      <alignment horizontal="center" vertical="top"/>
      <protection locked="0"/>
    </xf>
    <xf numFmtId="0" fontId="32" fillId="9" borderId="13" xfId="0" applyFont="1" applyFill="1" applyBorder="1" applyAlignment="1" applyProtection="1">
      <alignment horizontal="left" vertical="top" wrapText="1"/>
      <protection locked="0"/>
    </xf>
    <xf numFmtId="1" fontId="50" fillId="9" borderId="13" xfId="0" applyNumberFormat="1" applyFont="1" applyFill="1" applyBorder="1" applyAlignment="1" applyProtection="1">
      <alignment horizontal="center" vertical="top" wrapText="1"/>
      <protection locked="0"/>
    </xf>
    <xf numFmtId="1" fontId="31" fillId="9" borderId="13" xfId="0" applyNumberFormat="1" applyFont="1" applyFill="1" applyBorder="1" applyAlignment="1" applyProtection="1">
      <alignment horizontal="center" vertical="top" wrapText="1"/>
      <protection locked="0"/>
    </xf>
    <xf numFmtId="0" fontId="31" fillId="9" borderId="13" xfId="0" applyFont="1" applyFill="1" applyBorder="1" applyAlignment="1" applyProtection="1">
      <alignment horizontal="center" vertical="center" wrapText="1"/>
      <protection locked="0"/>
    </xf>
    <xf numFmtId="0" fontId="47" fillId="9" borderId="14" xfId="0" applyFont="1" applyFill="1" applyBorder="1" applyAlignment="1" applyProtection="1">
      <alignment horizontal="center" vertical="top" wrapText="1"/>
      <protection locked="0"/>
    </xf>
    <xf numFmtId="0" fontId="32" fillId="9" borderId="13" xfId="0" applyFont="1" applyFill="1" applyBorder="1" applyAlignment="1" applyProtection="1">
      <alignment horizontal="center" vertical="center"/>
      <protection locked="0"/>
    </xf>
    <xf numFmtId="0" fontId="49" fillId="23" borderId="0" xfId="0" applyFont="1" applyFill="1" applyBorder="1" applyAlignment="1" applyProtection="1">
      <alignment vertical="top"/>
      <protection locked="0"/>
    </xf>
    <xf numFmtId="0" fontId="49" fillId="23" borderId="0" xfId="0" applyFont="1" applyFill="1" applyBorder="1" applyAlignment="1">
      <alignment vertical="top"/>
    </xf>
    <xf numFmtId="0" fontId="45" fillId="23" borderId="0" xfId="0" applyFont="1" applyFill="1" applyBorder="1" applyAlignment="1">
      <alignment vertical="top"/>
    </xf>
    <xf numFmtId="0" fontId="49" fillId="23" borderId="0" xfId="0" applyFont="1" applyFill="1" applyBorder="1" applyAlignment="1" applyProtection="1">
      <alignment horizontal="center" vertical="center"/>
      <protection locked="0"/>
    </xf>
    <xf numFmtId="0" fontId="35" fillId="18" borderId="6" xfId="0" applyFont="1" applyFill="1" applyBorder="1" applyAlignment="1">
      <alignment vertical="top" wrapText="1"/>
    </xf>
    <xf numFmtId="0" fontId="35" fillId="18" borderId="7" xfId="0" applyFont="1" applyFill="1" applyBorder="1" applyAlignment="1">
      <alignment vertical="top" wrapText="1"/>
    </xf>
    <xf numFmtId="0" fontId="44" fillId="18" borderId="7" xfId="0" applyFont="1" applyFill="1" applyBorder="1" applyAlignment="1">
      <alignment vertical="top" wrapText="1"/>
    </xf>
    <xf numFmtId="0" fontId="44" fillId="18" borderId="8" xfId="0" applyFont="1" applyFill="1" applyBorder="1" applyAlignment="1">
      <alignment vertical="top" wrapText="1"/>
    </xf>
    <xf numFmtId="0" fontId="32" fillId="6" borderId="9" xfId="0" applyFont="1" applyFill="1" applyBorder="1" applyAlignment="1" applyProtection="1">
      <alignment horizontal="center" vertical="top"/>
      <protection locked="0"/>
    </xf>
    <xf numFmtId="0" fontId="32" fillId="6" borderId="10" xfId="0" applyFont="1" applyFill="1" applyBorder="1" applyAlignment="1" applyProtection="1">
      <alignment horizontal="left" vertical="top" wrapText="1"/>
      <protection locked="0"/>
    </xf>
    <xf numFmtId="1" fontId="50" fillId="6" borderId="10" xfId="0" applyNumberFormat="1" applyFont="1" applyFill="1" applyBorder="1" applyAlignment="1" applyProtection="1">
      <alignment horizontal="center" vertical="top" wrapText="1"/>
      <protection locked="0"/>
    </xf>
    <xf numFmtId="1" fontId="31" fillId="6" borderId="10" xfId="0" applyNumberFormat="1" applyFont="1" applyFill="1" applyBorder="1" applyAlignment="1" applyProtection="1">
      <alignment horizontal="center" vertical="top" wrapText="1"/>
      <protection locked="0"/>
    </xf>
    <xf numFmtId="0" fontId="31" fillId="6" borderId="10" xfId="0" applyFont="1" applyFill="1" applyBorder="1" applyAlignment="1" applyProtection="1">
      <alignment horizontal="center" vertical="center" wrapText="1"/>
      <protection locked="0"/>
    </xf>
    <xf numFmtId="0" fontId="47" fillId="6" borderId="11" xfId="0" applyFont="1" applyFill="1" applyBorder="1" applyAlignment="1" applyProtection="1">
      <alignment horizontal="center" vertical="top" wrapText="1"/>
      <protection locked="0"/>
    </xf>
    <xf numFmtId="0" fontId="32" fillId="6" borderId="10" xfId="0" applyFont="1" applyFill="1" applyBorder="1" applyAlignment="1" applyProtection="1">
      <alignment horizontal="center" vertical="center"/>
      <protection locked="0"/>
    </xf>
    <xf numFmtId="0" fontId="32" fillId="12" borderId="9" xfId="0" applyFont="1" applyFill="1" applyBorder="1" applyAlignment="1" applyProtection="1">
      <alignment horizontal="center" vertical="top"/>
      <protection locked="0"/>
    </xf>
    <xf numFmtId="0" fontId="32" fillId="12" borderId="10" xfId="0" applyFont="1" applyFill="1" applyBorder="1" applyAlignment="1" applyProtection="1">
      <alignment horizontal="left" vertical="top" wrapText="1"/>
      <protection locked="0"/>
    </xf>
    <xf numFmtId="1" fontId="50" fillId="12" borderId="10" xfId="0" applyNumberFormat="1" applyFont="1" applyFill="1" applyBorder="1" applyAlignment="1" applyProtection="1">
      <alignment horizontal="center" vertical="top" wrapText="1"/>
      <protection locked="0"/>
    </xf>
    <xf numFmtId="1" fontId="31" fillId="12" borderId="10" xfId="0" applyNumberFormat="1" applyFont="1" applyFill="1" applyBorder="1" applyAlignment="1" applyProtection="1">
      <alignment horizontal="center" vertical="top" wrapText="1"/>
      <protection locked="0"/>
    </xf>
    <xf numFmtId="0" fontId="31" fillId="12" borderId="10" xfId="0" applyFont="1" applyFill="1" applyBorder="1" applyAlignment="1" applyProtection="1">
      <alignment horizontal="center" vertical="center" wrapText="1"/>
      <protection locked="0"/>
    </xf>
    <xf numFmtId="0" fontId="47" fillId="12" borderId="11" xfId="0" applyFont="1" applyFill="1" applyBorder="1" applyAlignment="1" applyProtection="1">
      <alignment horizontal="center" vertical="top" wrapText="1"/>
      <protection locked="0"/>
    </xf>
    <xf numFmtId="0" fontId="32" fillId="12" borderId="10" xfId="0" applyFont="1" applyFill="1" applyBorder="1" applyAlignment="1" applyProtection="1">
      <alignment horizontal="center" vertical="center"/>
      <protection locked="0"/>
    </xf>
    <xf numFmtId="0" fontId="32" fillId="12" borderId="12" xfId="0" applyFont="1" applyFill="1" applyBorder="1" applyAlignment="1" applyProtection="1">
      <alignment horizontal="center" vertical="top"/>
      <protection locked="0"/>
    </xf>
    <xf numFmtId="0" fontId="32" fillId="12" borderId="13" xfId="0" applyFont="1" applyFill="1" applyBorder="1" applyAlignment="1" applyProtection="1">
      <alignment horizontal="left" vertical="top" wrapText="1"/>
      <protection locked="0"/>
    </xf>
    <xf numFmtId="1" fontId="50" fillId="12" borderId="13" xfId="0" applyNumberFormat="1" applyFont="1" applyFill="1" applyBorder="1" applyAlignment="1" applyProtection="1">
      <alignment horizontal="center" vertical="top" wrapText="1"/>
      <protection locked="0"/>
    </xf>
    <xf numFmtId="1" fontId="31" fillId="12" borderId="13" xfId="0" applyNumberFormat="1" applyFont="1" applyFill="1" applyBorder="1" applyAlignment="1" applyProtection="1">
      <alignment horizontal="center" vertical="top" wrapText="1"/>
      <protection locked="0"/>
    </xf>
    <xf numFmtId="0" fontId="31" fillId="12" borderId="13" xfId="0" applyFont="1" applyFill="1" applyBorder="1" applyAlignment="1" applyProtection="1">
      <alignment horizontal="center" vertical="center" wrapText="1"/>
      <protection locked="0"/>
    </xf>
    <xf numFmtId="0" fontId="47" fillId="12" borderId="14" xfId="0" applyFont="1" applyFill="1" applyBorder="1" applyAlignment="1" applyProtection="1">
      <alignment horizontal="center" vertical="top" wrapText="1"/>
      <protection locked="0"/>
    </xf>
    <xf numFmtId="0" fontId="32" fillId="12" borderId="13" xfId="0" applyFont="1" applyFill="1" applyBorder="1" applyAlignment="1" applyProtection="1">
      <alignment horizontal="center" vertical="center"/>
      <protection locked="0"/>
    </xf>
    <xf numFmtId="0" fontId="49" fillId="24" borderId="0" xfId="0" applyFont="1" applyFill="1" applyBorder="1" applyAlignment="1" applyProtection="1">
      <alignment vertical="top"/>
      <protection locked="0"/>
    </xf>
    <xf numFmtId="0" fontId="49" fillId="24" borderId="0" xfId="0" applyFont="1" applyFill="1" applyBorder="1" applyAlignment="1">
      <alignment vertical="top"/>
    </xf>
    <xf numFmtId="0" fontId="45" fillId="24" borderId="0" xfId="0" applyFont="1" applyFill="1" applyBorder="1" applyAlignment="1">
      <alignment vertical="top"/>
    </xf>
    <xf numFmtId="0" fontId="49" fillId="24" borderId="0" xfId="0" applyFont="1" applyFill="1" applyBorder="1" applyAlignment="1" applyProtection="1">
      <alignment horizontal="center" vertical="center"/>
      <protection locked="0"/>
    </xf>
    <xf numFmtId="0" fontId="35" fillId="17" borderId="6" xfId="0" applyFont="1" applyFill="1" applyBorder="1" applyAlignment="1">
      <alignment vertical="top" wrapText="1"/>
    </xf>
    <xf numFmtId="0" fontId="35" fillId="17" borderId="7" xfId="0" applyFont="1" applyFill="1" applyBorder="1" applyAlignment="1">
      <alignment vertical="top" wrapText="1"/>
    </xf>
    <xf numFmtId="0" fontId="44" fillId="17" borderId="7" xfId="0" applyFont="1" applyFill="1" applyBorder="1" applyAlignment="1">
      <alignment vertical="top" wrapText="1"/>
    </xf>
    <xf numFmtId="0" fontId="44" fillId="17" borderId="8" xfId="0" applyFont="1" applyFill="1" applyBorder="1" applyAlignment="1">
      <alignment vertical="top" wrapText="1"/>
    </xf>
    <xf numFmtId="0" fontId="32" fillId="0" borderId="0" xfId="0" applyFont="1" applyBorder="1" applyAlignment="1">
      <alignment wrapText="1"/>
    </xf>
    <xf numFmtId="0" fontId="32" fillId="0" borderId="0" xfId="0" applyFont="1" applyAlignment="1">
      <alignment wrapText="1"/>
    </xf>
    <xf numFmtId="0" fontId="32" fillId="3" borderId="9" xfId="0" applyFont="1" applyFill="1" applyBorder="1" applyAlignment="1" applyProtection="1">
      <alignment horizontal="center" vertical="top"/>
      <protection locked="0"/>
    </xf>
    <xf numFmtId="0" fontId="32" fillId="3" borderId="10" xfId="0" applyFont="1" applyFill="1" applyBorder="1" applyAlignment="1" applyProtection="1">
      <alignment horizontal="left" vertical="top" wrapText="1"/>
      <protection locked="0"/>
    </xf>
    <xf numFmtId="1" fontId="50" fillId="3" borderId="10" xfId="0" applyNumberFormat="1" applyFont="1" applyFill="1" applyBorder="1" applyAlignment="1" applyProtection="1">
      <alignment horizontal="center" vertical="top" wrapText="1"/>
      <protection locked="0"/>
    </xf>
    <xf numFmtId="1" fontId="31" fillId="3" borderId="10" xfId="0" applyNumberFormat="1" applyFont="1" applyFill="1" applyBorder="1" applyAlignment="1" applyProtection="1">
      <alignment horizontal="center" vertical="top" wrapText="1"/>
      <protection locked="0"/>
    </xf>
    <xf numFmtId="0" fontId="31" fillId="3" borderId="10" xfId="0" applyFont="1" applyFill="1" applyBorder="1" applyAlignment="1" applyProtection="1">
      <alignment horizontal="center" vertical="center" wrapText="1"/>
      <protection locked="0"/>
    </xf>
    <xf numFmtId="0" fontId="47" fillId="3" borderId="11" xfId="0" applyFont="1" applyFill="1" applyBorder="1" applyAlignment="1" applyProtection="1">
      <alignment horizontal="center" vertical="top" wrapText="1"/>
      <protection locked="0"/>
    </xf>
    <xf numFmtId="0" fontId="32" fillId="3" borderId="10" xfId="0" applyFont="1" applyFill="1" applyBorder="1" applyAlignment="1" applyProtection="1">
      <alignment horizontal="center" vertical="center"/>
      <protection locked="0"/>
    </xf>
    <xf numFmtId="0" fontId="32" fillId="8" borderId="9" xfId="0" applyFont="1" applyFill="1" applyBorder="1" applyAlignment="1" applyProtection="1">
      <alignment horizontal="center" vertical="top"/>
      <protection locked="0"/>
    </xf>
    <xf numFmtId="0" fontId="32" fillId="8" borderId="10" xfId="0" applyFont="1" applyFill="1" applyBorder="1" applyAlignment="1" applyProtection="1">
      <alignment horizontal="left" vertical="top" wrapText="1"/>
      <protection locked="0"/>
    </xf>
    <xf numFmtId="1" fontId="50" fillId="8" borderId="10" xfId="0" applyNumberFormat="1" applyFont="1" applyFill="1" applyBorder="1" applyAlignment="1" applyProtection="1">
      <alignment horizontal="center" vertical="top" wrapText="1"/>
      <protection locked="0"/>
    </xf>
    <xf numFmtId="1" fontId="31" fillId="8" borderId="10" xfId="0" applyNumberFormat="1" applyFont="1" applyFill="1" applyBorder="1" applyAlignment="1" applyProtection="1">
      <alignment horizontal="center" vertical="top" wrapText="1"/>
      <protection locked="0"/>
    </xf>
    <xf numFmtId="0" fontId="31" fillId="8" borderId="10" xfId="0" applyFont="1" applyFill="1" applyBorder="1" applyAlignment="1" applyProtection="1">
      <alignment horizontal="center" vertical="center" wrapText="1"/>
      <protection locked="0"/>
    </xf>
    <xf numFmtId="0" fontId="47" fillId="8" borderId="11" xfId="0" applyFont="1" applyFill="1" applyBorder="1" applyAlignment="1" applyProtection="1">
      <alignment horizontal="center" vertical="top" wrapText="1"/>
      <protection locked="0"/>
    </xf>
    <xf numFmtId="0" fontId="32" fillId="8" borderId="10" xfId="0" applyFont="1" applyFill="1" applyBorder="1" applyAlignment="1" applyProtection="1">
      <alignment horizontal="center" vertical="center"/>
      <protection locked="0"/>
    </xf>
    <xf numFmtId="0" fontId="32" fillId="8" borderId="12" xfId="0" applyFont="1" applyFill="1" applyBorder="1" applyAlignment="1" applyProtection="1">
      <alignment horizontal="center" vertical="top"/>
      <protection locked="0"/>
    </xf>
    <xf numFmtId="0" fontId="32" fillId="8" borderId="13" xfId="0" applyFont="1" applyFill="1" applyBorder="1" applyAlignment="1" applyProtection="1">
      <alignment horizontal="left" vertical="top" wrapText="1"/>
      <protection locked="0"/>
    </xf>
    <xf numFmtId="1" fontId="50" fillId="8" borderId="13" xfId="0" applyNumberFormat="1" applyFont="1" applyFill="1" applyBorder="1" applyAlignment="1" applyProtection="1">
      <alignment horizontal="center" vertical="top" wrapText="1"/>
      <protection locked="0"/>
    </xf>
    <xf numFmtId="1" fontId="31" fillId="8" borderId="13" xfId="0" applyNumberFormat="1" applyFont="1" applyFill="1" applyBorder="1" applyAlignment="1" applyProtection="1">
      <alignment horizontal="center" vertical="top" wrapText="1"/>
      <protection locked="0"/>
    </xf>
    <xf numFmtId="0" fontId="31" fillId="8" borderId="13" xfId="0" applyFont="1" applyFill="1" applyBorder="1" applyAlignment="1" applyProtection="1">
      <alignment horizontal="center" vertical="center" wrapText="1"/>
      <protection locked="0"/>
    </xf>
    <xf numFmtId="0" fontId="47" fillId="8" borderId="14" xfId="0" applyFont="1" applyFill="1" applyBorder="1" applyAlignment="1" applyProtection="1">
      <alignment horizontal="center" vertical="top" wrapText="1"/>
      <protection locked="0"/>
    </xf>
    <xf numFmtId="0" fontId="32" fillId="8" borderId="13" xfId="0" applyFont="1" applyFill="1" applyBorder="1" applyAlignment="1" applyProtection="1">
      <alignment horizontal="center" vertical="center"/>
      <protection locked="0"/>
    </xf>
    <xf numFmtId="0" fontId="49" fillId="25" borderId="0" xfId="0" applyFont="1" applyFill="1" applyBorder="1" applyAlignment="1" applyProtection="1">
      <alignment vertical="top"/>
      <protection locked="0"/>
    </xf>
    <xf numFmtId="0" fontId="49" fillId="25" borderId="0" xfId="0" applyFont="1" applyFill="1" applyBorder="1" applyAlignment="1">
      <alignment vertical="top"/>
    </xf>
    <xf numFmtId="0" fontId="45" fillId="25" borderId="0" xfId="0" applyFont="1" applyFill="1" applyBorder="1" applyAlignment="1">
      <alignment vertical="top"/>
    </xf>
    <xf numFmtId="0" fontId="49" fillId="25" borderId="0" xfId="0" applyFont="1" applyFill="1" applyBorder="1" applyAlignment="1" applyProtection="1">
      <alignment horizontal="center" vertical="center"/>
      <protection locked="0"/>
    </xf>
    <xf numFmtId="0" fontId="35" fillId="13" borderId="6" xfId="0" applyFont="1" applyFill="1" applyBorder="1" applyAlignment="1">
      <alignment vertical="top" wrapText="1"/>
    </xf>
    <xf numFmtId="0" fontId="35" fillId="13" borderId="7" xfId="0" applyFont="1" applyFill="1" applyBorder="1" applyAlignment="1">
      <alignment vertical="top" wrapText="1"/>
    </xf>
    <xf numFmtId="0" fontId="44" fillId="13" borderId="7" xfId="0" applyFont="1" applyFill="1" applyBorder="1" applyAlignment="1">
      <alignment vertical="top" wrapText="1"/>
    </xf>
    <xf numFmtId="0" fontId="44" fillId="13" borderId="8" xfId="0" applyFont="1" applyFill="1" applyBorder="1" applyAlignment="1">
      <alignment vertical="top" wrapText="1"/>
    </xf>
    <xf numFmtId="0" fontId="32" fillId="11" borderId="9" xfId="0" applyFont="1" applyFill="1" applyBorder="1" applyAlignment="1" applyProtection="1">
      <alignment horizontal="center" vertical="top"/>
      <protection locked="0"/>
    </xf>
    <xf numFmtId="0" fontId="32" fillId="11" borderId="10" xfId="0" applyFont="1" applyFill="1" applyBorder="1" applyAlignment="1" applyProtection="1">
      <alignment horizontal="left" vertical="top" wrapText="1"/>
      <protection locked="0"/>
    </xf>
    <xf numFmtId="1" fontId="50" fillId="11" borderId="10" xfId="0" applyNumberFormat="1" applyFont="1" applyFill="1" applyBorder="1" applyAlignment="1" applyProtection="1">
      <alignment horizontal="center" vertical="top" wrapText="1"/>
      <protection locked="0"/>
    </xf>
    <xf numFmtId="1" fontId="31" fillId="11" borderId="10" xfId="0" applyNumberFormat="1" applyFont="1" applyFill="1" applyBorder="1" applyAlignment="1" applyProtection="1">
      <alignment horizontal="center" vertical="top" wrapText="1"/>
      <protection locked="0"/>
    </xf>
    <xf numFmtId="0" fontId="31" fillId="11" borderId="10" xfId="0" applyFont="1" applyFill="1" applyBorder="1" applyAlignment="1" applyProtection="1">
      <alignment horizontal="center" vertical="center" wrapText="1"/>
      <protection locked="0"/>
    </xf>
    <xf numFmtId="0" fontId="47" fillId="11" borderId="11" xfId="0" applyFont="1" applyFill="1" applyBorder="1" applyAlignment="1" applyProtection="1">
      <alignment horizontal="center" vertical="top" wrapText="1"/>
      <protection locked="0"/>
    </xf>
    <xf numFmtId="0" fontId="32" fillId="11" borderId="10" xfId="0" applyFont="1" applyFill="1" applyBorder="1" applyAlignment="1" applyProtection="1">
      <alignment horizontal="center" vertical="center"/>
      <protection locked="0"/>
    </xf>
    <xf numFmtId="0" fontId="32" fillId="7" borderId="9" xfId="0" applyFont="1" applyFill="1" applyBorder="1" applyAlignment="1" applyProtection="1">
      <alignment horizontal="center" vertical="top"/>
      <protection locked="0"/>
    </xf>
    <xf numFmtId="0" fontId="32" fillId="7" borderId="10" xfId="0" applyFont="1" applyFill="1" applyBorder="1" applyAlignment="1" applyProtection="1">
      <alignment horizontal="left" vertical="top" wrapText="1"/>
      <protection locked="0"/>
    </xf>
    <xf numFmtId="1" fontId="50" fillId="7" borderId="10" xfId="0" applyNumberFormat="1" applyFont="1" applyFill="1" applyBorder="1" applyAlignment="1" applyProtection="1">
      <alignment horizontal="center" vertical="top" wrapText="1"/>
      <protection locked="0"/>
    </xf>
    <xf numFmtId="1" fontId="31" fillId="7" borderId="10" xfId="0" applyNumberFormat="1" applyFont="1" applyFill="1" applyBorder="1" applyAlignment="1" applyProtection="1">
      <alignment horizontal="center" vertical="top" wrapText="1"/>
      <protection locked="0"/>
    </xf>
    <xf numFmtId="0" fontId="31" fillId="7" borderId="10" xfId="0" applyFont="1" applyFill="1" applyBorder="1" applyAlignment="1" applyProtection="1">
      <alignment horizontal="center" vertical="center" wrapText="1"/>
      <protection locked="0"/>
    </xf>
    <xf numFmtId="0" fontId="47" fillId="7" borderId="11" xfId="0" applyFont="1" applyFill="1" applyBorder="1" applyAlignment="1" applyProtection="1">
      <alignment horizontal="center" vertical="top" wrapText="1"/>
      <protection locked="0"/>
    </xf>
    <xf numFmtId="0" fontId="32" fillId="7" borderId="10" xfId="0" applyFont="1" applyFill="1" applyBorder="1" applyAlignment="1" applyProtection="1">
      <alignment horizontal="center" vertical="center"/>
      <protection locked="0"/>
    </xf>
    <xf numFmtId="0" fontId="32" fillId="7" borderId="12" xfId="0" applyFont="1" applyFill="1" applyBorder="1" applyAlignment="1" applyProtection="1">
      <alignment horizontal="center" vertical="top"/>
      <protection locked="0"/>
    </xf>
    <xf numFmtId="0" fontId="32" fillId="7" borderId="13" xfId="0" applyFont="1" applyFill="1" applyBorder="1" applyAlignment="1" applyProtection="1">
      <alignment horizontal="left" vertical="top" wrapText="1"/>
      <protection locked="0"/>
    </xf>
    <xf numFmtId="1" fontId="50" fillId="7" borderId="13" xfId="0" applyNumberFormat="1" applyFont="1" applyFill="1" applyBorder="1" applyAlignment="1" applyProtection="1">
      <alignment horizontal="center" vertical="top" wrapText="1"/>
      <protection locked="0"/>
    </xf>
    <xf numFmtId="1" fontId="31" fillId="7" borderId="13" xfId="0" applyNumberFormat="1" applyFont="1" applyFill="1" applyBorder="1" applyAlignment="1" applyProtection="1">
      <alignment horizontal="center" vertical="top" wrapText="1"/>
      <protection locked="0"/>
    </xf>
    <xf numFmtId="0" fontId="31" fillId="7" borderId="13" xfId="0" applyFont="1" applyFill="1" applyBorder="1" applyAlignment="1" applyProtection="1">
      <alignment horizontal="center" vertical="center" wrapText="1"/>
      <protection locked="0"/>
    </xf>
    <xf numFmtId="0" fontId="47" fillId="7" borderId="14" xfId="0" applyFont="1" applyFill="1" applyBorder="1" applyAlignment="1" applyProtection="1">
      <alignment horizontal="center" vertical="top" wrapText="1"/>
      <protection locked="0"/>
    </xf>
    <xf numFmtId="0" fontId="32" fillId="7" borderId="13" xfId="0" applyFont="1" applyFill="1" applyBorder="1" applyAlignment="1" applyProtection="1">
      <alignment horizontal="center" vertical="center"/>
      <protection locked="0"/>
    </xf>
    <xf numFmtId="0" fontId="44" fillId="18" borderId="7" xfId="0" applyFont="1" applyFill="1" applyBorder="1" applyAlignment="1">
      <alignment horizontal="center" vertical="center" wrapText="1"/>
    </xf>
    <xf numFmtId="0" fontId="44" fillId="17" borderId="7" xfId="0" applyFont="1" applyFill="1" applyBorder="1" applyAlignment="1">
      <alignment horizontal="center" vertical="center" wrapText="1"/>
    </xf>
    <xf numFmtId="0" fontId="44" fillId="13" borderId="7" xfId="0" applyFont="1" applyFill="1" applyBorder="1" applyAlignment="1">
      <alignment horizontal="center" vertical="center" wrapText="1"/>
    </xf>
    <xf numFmtId="0" fontId="44" fillId="20" borderId="7" xfId="0" applyFont="1" applyFill="1" applyBorder="1" applyAlignment="1">
      <alignment horizontal="center" vertical="center" wrapText="1"/>
    </xf>
    <xf numFmtId="0" fontId="44" fillId="22" borderId="7" xfId="0" applyFont="1" applyFill="1" applyBorder="1" applyAlignment="1">
      <alignment horizontal="center" vertical="center"/>
    </xf>
    <xf numFmtId="0" fontId="53" fillId="20" borderId="7" xfId="0" applyFont="1" applyFill="1" applyBorder="1" applyAlignment="1">
      <alignment vertical="top" wrapText="1"/>
    </xf>
    <xf numFmtId="0" fontId="53" fillId="22" borderId="7" xfId="0" applyFont="1" applyFill="1" applyBorder="1" applyAlignment="1">
      <alignment vertical="top" wrapText="1"/>
    </xf>
    <xf numFmtId="0" fontId="53" fillId="18" borderId="7" xfId="0" applyFont="1" applyFill="1" applyBorder="1" applyAlignment="1">
      <alignment vertical="top" wrapText="1"/>
    </xf>
    <xf numFmtId="0" fontId="53" fillId="17" borderId="7" xfId="0" applyFont="1" applyFill="1" applyBorder="1" applyAlignment="1">
      <alignment vertical="top" wrapText="1"/>
    </xf>
    <xf numFmtId="0" fontId="53" fillId="13" borderId="7" xfId="0" applyFont="1" applyFill="1" applyBorder="1" applyAlignment="1">
      <alignment vertical="top" wrapText="1"/>
    </xf>
  </cellXfs>
  <cellStyles count="17">
    <cellStyle name="Euro" xfId="11" xr:uid="{00000000-0005-0000-0000-000003000000}"/>
    <cellStyle name="Hyperlink 2" xfId="3" xr:uid="{00000000-0005-0000-0000-000004000000}"/>
    <cellStyle name="Hyperlink 3" xfId="6" xr:uid="{00000000-0005-0000-0000-000005000000}"/>
    <cellStyle name="Hyperlink 4" xfId="9" xr:uid="{00000000-0005-0000-0000-000006000000}"/>
    <cellStyle name="Komma 2" xfId="4" xr:uid="{00000000-0005-0000-0000-000008000000}"/>
    <cellStyle name="Link" xfId="1" builtinId="8" customBuiltin="1"/>
    <cellStyle name="Link 2" xfId="14" xr:uid="{00000000-0005-0000-0000-00000A000000}"/>
    <cellStyle name="Link 3" xfId="16" xr:uid="{00000000-0005-0000-0000-00000B000000}"/>
    <cellStyle name="Normal 2" xfId="5" xr:uid="{00000000-0005-0000-0000-00000C000000}"/>
    <cellStyle name="Prozent 2" xfId="13" xr:uid="{00000000-0005-0000-0000-00000E000000}"/>
    <cellStyle name="Standard" xfId="0" builtinId="0"/>
    <cellStyle name="Standard 2" xfId="2" xr:uid="{00000000-0005-0000-0000-000010000000}"/>
    <cellStyle name="Standard 3" xfId="7" xr:uid="{00000000-0005-0000-0000-000011000000}"/>
    <cellStyle name="Standard 3 2" xfId="8" xr:uid="{00000000-0005-0000-0000-000012000000}"/>
    <cellStyle name="Standard 4" xfId="10" xr:uid="{00000000-0005-0000-0000-000013000000}"/>
    <cellStyle name="Standard 5" xfId="15" xr:uid="{00000000-0005-0000-0000-000014000000}"/>
    <cellStyle name="Währung 2" xfId="12" xr:uid="{00000000-0005-0000-0000-000015000000}"/>
  </cellStyles>
  <dxfs count="2">
    <dxf>
      <fill>
        <patternFill>
          <bgColor theme="5" tint="0.59996337778862885"/>
        </patternFill>
      </fill>
    </dxf>
    <dxf>
      <fill>
        <patternFill>
          <bgColor theme="5" tint="0.79998168889431442"/>
        </patternFill>
      </fill>
    </dxf>
  </dxfs>
  <tableStyles count="0" defaultTableStyle="TableStyleMedium9" defaultPivotStyle="PivotStyleLight16"/>
  <colors>
    <mruColors>
      <color rgb="FFFFFFFF"/>
      <color rgb="FF739BCA"/>
      <color rgb="FF5078BE"/>
      <color rgb="FF4872AA"/>
      <color rgb="FF006600"/>
      <color rgb="FFC0C0C0"/>
      <color rgb="FFDDDDDD"/>
      <color rgb="FFFFCC66"/>
      <color rgb="FFFFFF99"/>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2645561243095041"/>
          <c:y val="0.17032084242481738"/>
          <c:w val="0.50535586139211153"/>
          <c:h val="0.72746288195457054"/>
        </c:manualLayout>
      </c:layout>
      <c:radarChart>
        <c:radarStyle val="filled"/>
        <c:varyColors val="0"/>
        <c:ser>
          <c:idx val="0"/>
          <c:order val="0"/>
          <c:spPr>
            <a:solidFill>
              <a:schemeClr val="accent1">
                <a:lumMod val="60000"/>
                <a:lumOff val="40000"/>
                <a:alpha val="50000"/>
              </a:schemeClr>
            </a:solidFill>
            <a:ln w="19050"/>
          </c:spPr>
          <c:dPt>
            <c:idx val="0"/>
            <c:bubble3D val="0"/>
            <c:spPr>
              <a:solidFill>
                <a:schemeClr val="accent1">
                  <a:lumMod val="60000"/>
                  <a:lumOff val="40000"/>
                  <a:alpha val="50000"/>
                </a:schemeClr>
              </a:solidFill>
              <a:ln w="19050">
                <a:solidFill>
                  <a:schemeClr val="accent1">
                    <a:shade val="95000"/>
                    <a:satMod val="105000"/>
                  </a:schemeClr>
                </a:solidFill>
              </a:ln>
            </c:spPr>
            <c:extLst>
              <c:ext xmlns:c16="http://schemas.microsoft.com/office/drawing/2014/chart" uri="{C3380CC4-5D6E-409C-BE32-E72D297353CC}">
                <c16:uniqueId val="{00000001-5834-4884-B922-9811F0C42569}"/>
              </c:ext>
            </c:extLst>
          </c:dPt>
          <c:cat>
            <c:strRef>
              <c:f>Machbarkeit!$F$5:$F$9</c:f>
              <c:strCache>
                <c:ptCount val="5"/>
                <c:pt idx="0">
                  <c:v>Organizational feasibility</c:v>
                </c:pt>
                <c:pt idx="1">
                  <c:v>Technical feasibility</c:v>
                </c:pt>
                <c:pt idx="2">
                  <c:v>Legal feasibility</c:v>
                </c:pt>
                <c:pt idx="3">
                  <c:v>Economic feasibility</c:v>
                </c:pt>
                <c:pt idx="4">
                  <c:v>Resources and time</c:v>
                </c:pt>
              </c:strCache>
            </c:strRef>
          </c:cat>
          <c:val>
            <c:numRef>
              <c:f>Machbarkeit!$G$5:$G$9</c:f>
              <c:numCache>
                <c:formatCode>General</c:formatCode>
                <c:ptCount val="5"/>
                <c:pt idx="0">
                  <c:v>7</c:v>
                </c:pt>
                <c:pt idx="1">
                  <c:v>3</c:v>
                </c:pt>
                <c:pt idx="2">
                  <c:v>3</c:v>
                </c:pt>
                <c:pt idx="3">
                  <c:v>1</c:v>
                </c:pt>
                <c:pt idx="4">
                  <c:v>4</c:v>
                </c:pt>
              </c:numCache>
            </c:numRef>
          </c:val>
          <c:extLst>
            <c:ext xmlns:c16="http://schemas.microsoft.com/office/drawing/2014/chart" uri="{C3380CC4-5D6E-409C-BE32-E72D297353CC}">
              <c16:uniqueId val="{00000002-5834-4884-B922-9811F0C42569}"/>
            </c:ext>
          </c:extLst>
        </c:ser>
        <c:dLbls>
          <c:showLegendKey val="0"/>
          <c:showVal val="0"/>
          <c:showCatName val="0"/>
          <c:showSerName val="0"/>
          <c:showPercent val="0"/>
          <c:showBubbleSize val="0"/>
        </c:dLbls>
        <c:axId val="365801248"/>
        <c:axId val="365802336"/>
      </c:radarChart>
      <c:catAx>
        <c:axId val="365801248"/>
        <c:scaling>
          <c:orientation val="minMax"/>
        </c:scaling>
        <c:delete val="0"/>
        <c:axPos val="b"/>
        <c:majorGridlines/>
        <c:numFmt formatCode="General" sourceLinked="1"/>
        <c:majorTickMark val="out"/>
        <c:minorTickMark val="none"/>
        <c:tickLblPos val="nextTo"/>
        <c:txPr>
          <a:bodyPr/>
          <a:lstStyle/>
          <a:p>
            <a:pPr>
              <a:defRPr sz="1100"/>
            </a:pPr>
            <a:endParaRPr lang="fr-FR"/>
          </a:p>
        </c:txPr>
        <c:crossAx val="365802336"/>
        <c:crosses val="autoZero"/>
        <c:auto val="1"/>
        <c:lblAlgn val="ctr"/>
        <c:lblOffset val="100"/>
        <c:noMultiLvlLbl val="0"/>
      </c:catAx>
      <c:valAx>
        <c:axId val="365802336"/>
        <c:scaling>
          <c:orientation val="minMax"/>
        </c:scaling>
        <c:delete val="0"/>
        <c:axPos val="l"/>
        <c:majorGridlines/>
        <c:numFmt formatCode="General" sourceLinked="1"/>
        <c:majorTickMark val="cross"/>
        <c:minorTickMark val="none"/>
        <c:tickLblPos val="nextTo"/>
        <c:crossAx val="365801248"/>
        <c:crosses val="autoZero"/>
        <c:crossBetween val="between"/>
      </c:valAx>
    </c:plotArea>
    <c:plotVisOnly val="1"/>
    <c:dispBlanksAs val="gap"/>
    <c:showDLblsOverMax val="0"/>
  </c:chart>
  <c:spPr>
    <a:noFill/>
    <a:ln>
      <a:noFill/>
    </a:ln>
  </c:spPr>
  <c:printSettings>
    <c:headerFooter/>
    <c:pageMargins b="0.78740157499999996" l="0.7" r="0.7" t="0.78740157499999996" header="0.3" footer="0.3"/>
    <c:pageSetup paperSize="9" orientation="landscape"/>
  </c:printSettings>
</c:chartSpace>
</file>

<file path=xl/ctrlProps/ctrlProp1.xml><?xml version="1.0" encoding="utf-8"?>
<formControlPr xmlns="http://schemas.microsoft.com/office/spreadsheetml/2009/9/main" objectType="Drop" dropLines="4" dropStyle="combo" dx="16" fmlaLink="' '!$B$4" fmlaRange="' '!$Z$7:$Z$10" noThreeD="1" sel="3" val="0"/>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5.png"/><Relationship Id="rId5" Type="http://schemas.openxmlformats.org/officeDocument/2006/relationships/hyperlink" Target="#Projektteam!C10"/><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8" Type="http://schemas.openxmlformats.org/officeDocument/2006/relationships/hyperlink" Target="http://www.2imanagement.ch/?id=57&amp;helpdesk&amp;topic=9" TargetMode="External"/><Relationship Id="rId3" Type="http://schemas.openxmlformats.org/officeDocument/2006/relationships/hyperlink" Target="#Kunden"/><Relationship Id="rId7" Type="http://schemas.openxmlformats.org/officeDocument/2006/relationships/hyperlink" Target="#top_2"/><Relationship Id="rId2" Type="http://schemas.openxmlformats.org/officeDocument/2006/relationships/hyperlink" Target="#Mitbewerber"/><Relationship Id="rId1" Type="http://schemas.openxmlformats.org/officeDocument/2006/relationships/chart" Target="../charts/chart1.xml"/><Relationship Id="rId6" Type="http://schemas.openxmlformats.org/officeDocument/2006/relationships/hyperlink" Target="#Rivalitaet"/><Relationship Id="rId5" Type="http://schemas.openxmlformats.org/officeDocument/2006/relationships/hyperlink" Target="#Lieferanten"/><Relationship Id="rId10" Type="http://schemas.openxmlformats.org/officeDocument/2006/relationships/image" Target="../media/image6.emf"/><Relationship Id="rId4" Type="http://schemas.openxmlformats.org/officeDocument/2006/relationships/hyperlink" Target="#Ersatzprodukte"/><Relationship Id="rId9" Type="http://schemas.openxmlformats.org/officeDocument/2006/relationships/hyperlink" Target="#Logo!D6"/></Relationships>
</file>

<file path=xl/drawings/_rels/drawing3.xml.rels><?xml version="1.0" encoding="UTF-8" standalone="yes"?>
<Relationships xmlns="http://schemas.openxmlformats.org/package/2006/relationships"><Relationship Id="rId3" Type="http://schemas.openxmlformats.org/officeDocument/2006/relationships/image" Target="../media/image9.jpeg"/><Relationship Id="rId2" Type="http://schemas.openxmlformats.org/officeDocument/2006/relationships/image" Target="../media/image8.png"/><Relationship Id="rId1" Type="http://schemas.openxmlformats.org/officeDocument/2006/relationships/hyperlink" Target="#Machbarkeit!A1"/></Relationships>
</file>

<file path=xl/drawings/_rels/vmlDrawing2.vml.rels><?xml version="1.0" encoding="UTF-8" standalone="yes"?>
<Relationships xmlns="http://schemas.openxmlformats.org/package/2006/relationships"><Relationship Id="rId1" Type="http://schemas.openxmlformats.org/officeDocument/2006/relationships/image" Target="../media/image7.emf"/></Relationships>
</file>

<file path=xl/drawings/drawing1.xml><?xml version="1.0" encoding="utf-8"?>
<xdr:wsDr xmlns:xdr="http://schemas.openxmlformats.org/drawingml/2006/spreadsheetDrawing" xmlns:a="http://schemas.openxmlformats.org/drawingml/2006/main">
  <xdr:twoCellAnchor editAs="oneCell">
    <xdr:from>
      <xdr:col>2</xdr:col>
      <xdr:colOff>38100</xdr:colOff>
      <xdr:row>391</xdr:row>
      <xdr:rowOff>180975</xdr:rowOff>
    </xdr:from>
    <xdr:to>
      <xdr:col>2</xdr:col>
      <xdr:colOff>223837</xdr:colOff>
      <xdr:row>391</xdr:row>
      <xdr:rowOff>180975</xdr:rowOff>
    </xdr:to>
    <xdr:pic>
      <xdr:nvPicPr>
        <xdr:cNvPr id="2" name="Grafik 215039">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762000" y="40185975"/>
          <a:ext cx="185737" cy="200025"/>
        </a:xfrm>
        <a:prstGeom prst="rect">
          <a:avLst/>
        </a:prstGeom>
      </xdr:spPr>
    </xdr:pic>
    <xdr:clientData/>
  </xdr:twoCellAnchor>
  <xdr:twoCellAnchor editAs="oneCell">
    <xdr:from>
      <xdr:col>2</xdr:col>
      <xdr:colOff>28575</xdr:colOff>
      <xdr:row>392</xdr:row>
      <xdr:rowOff>180975</xdr:rowOff>
    </xdr:from>
    <xdr:to>
      <xdr:col>2</xdr:col>
      <xdr:colOff>238099</xdr:colOff>
      <xdr:row>392</xdr:row>
      <xdr:rowOff>180975</xdr:rowOff>
    </xdr:to>
    <xdr:pic>
      <xdr:nvPicPr>
        <xdr:cNvPr id="3" name="Grafik 215041">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stretch>
          <a:fillRect/>
        </a:stretch>
      </xdr:blipFill>
      <xdr:spPr>
        <a:xfrm>
          <a:off x="752475" y="40376475"/>
          <a:ext cx="209524" cy="200000"/>
        </a:xfrm>
        <a:prstGeom prst="rect">
          <a:avLst/>
        </a:prstGeom>
      </xdr:spPr>
    </xdr:pic>
    <xdr:clientData/>
  </xdr:twoCellAnchor>
  <xdr:twoCellAnchor editAs="oneCell">
    <xdr:from>
      <xdr:col>2</xdr:col>
      <xdr:colOff>9525</xdr:colOff>
      <xdr:row>393</xdr:row>
      <xdr:rowOff>171450</xdr:rowOff>
    </xdr:from>
    <xdr:to>
      <xdr:col>2</xdr:col>
      <xdr:colOff>238125</xdr:colOff>
      <xdr:row>393</xdr:row>
      <xdr:rowOff>171450</xdr:rowOff>
    </xdr:to>
    <xdr:pic>
      <xdr:nvPicPr>
        <xdr:cNvPr id="4" name="il_fi" descr="http://www.clker.com/cliparts/r/J/g/C/D/c/free-zone-starts-hi.png">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3" cstate="print">
          <a:duotone>
            <a:schemeClr val="accent4">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733425" y="40557450"/>
          <a:ext cx="228600" cy="22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38099</xdr:colOff>
      <xdr:row>395</xdr:row>
      <xdr:rowOff>19050</xdr:rowOff>
    </xdr:from>
    <xdr:to>
      <xdr:col>2</xdr:col>
      <xdr:colOff>217305</xdr:colOff>
      <xdr:row>395</xdr:row>
      <xdr:rowOff>19050</xdr:rowOff>
    </xdr:to>
    <xdr:pic>
      <xdr:nvPicPr>
        <xdr:cNvPr id="5" name="il_fi" descr="http://upload.wikimedia.org/wikipedia/commons/thumb/e/e9/Google_Calendar.png/180px-Google_Calendar.png">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4" cstate="print">
          <a:duotone>
            <a:schemeClr val="accent4">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761999" y="40786050"/>
          <a:ext cx="179206" cy="18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38100</xdr:colOff>
      <xdr:row>391</xdr:row>
      <xdr:rowOff>180975</xdr:rowOff>
    </xdr:from>
    <xdr:to>
      <xdr:col>3</xdr:col>
      <xdr:colOff>223837</xdr:colOff>
      <xdr:row>391</xdr:row>
      <xdr:rowOff>180975</xdr:rowOff>
    </xdr:to>
    <xdr:pic>
      <xdr:nvPicPr>
        <xdr:cNvPr id="6" name="Grafik 39">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a:stretch>
          <a:fillRect/>
        </a:stretch>
      </xdr:blipFill>
      <xdr:spPr>
        <a:xfrm>
          <a:off x="762000" y="39804975"/>
          <a:ext cx="185737" cy="200025"/>
        </a:xfrm>
        <a:prstGeom prst="rect">
          <a:avLst/>
        </a:prstGeom>
      </xdr:spPr>
    </xdr:pic>
    <xdr:clientData/>
  </xdr:twoCellAnchor>
  <xdr:twoCellAnchor editAs="oneCell">
    <xdr:from>
      <xdr:col>3</xdr:col>
      <xdr:colOff>28575</xdr:colOff>
      <xdr:row>392</xdr:row>
      <xdr:rowOff>180975</xdr:rowOff>
    </xdr:from>
    <xdr:to>
      <xdr:col>3</xdr:col>
      <xdr:colOff>238099</xdr:colOff>
      <xdr:row>392</xdr:row>
      <xdr:rowOff>180975</xdr:rowOff>
    </xdr:to>
    <xdr:pic>
      <xdr:nvPicPr>
        <xdr:cNvPr id="7" name="Grafik 40">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2"/>
        <a:stretch>
          <a:fillRect/>
        </a:stretch>
      </xdr:blipFill>
      <xdr:spPr>
        <a:xfrm>
          <a:off x="752475" y="39995475"/>
          <a:ext cx="209524" cy="200000"/>
        </a:xfrm>
        <a:prstGeom prst="rect">
          <a:avLst/>
        </a:prstGeom>
      </xdr:spPr>
    </xdr:pic>
    <xdr:clientData/>
  </xdr:twoCellAnchor>
  <xdr:twoCellAnchor editAs="oneCell">
    <xdr:from>
      <xdr:col>3</xdr:col>
      <xdr:colOff>9525</xdr:colOff>
      <xdr:row>393</xdr:row>
      <xdr:rowOff>171450</xdr:rowOff>
    </xdr:from>
    <xdr:to>
      <xdr:col>3</xdr:col>
      <xdr:colOff>238125</xdr:colOff>
      <xdr:row>393</xdr:row>
      <xdr:rowOff>171450</xdr:rowOff>
    </xdr:to>
    <xdr:pic>
      <xdr:nvPicPr>
        <xdr:cNvPr id="8" name="il_fi" descr="http://www.clker.com/cliparts/r/J/g/C/D/c/free-zone-starts-hi.png">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3" cstate="print">
          <a:duotone>
            <a:schemeClr val="accent4">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733425" y="40176450"/>
          <a:ext cx="228600" cy="22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38099</xdr:colOff>
      <xdr:row>395</xdr:row>
      <xdr:rowOff>19050</xdr:rowOff>
    </xdr:from>
    <xdr:to>
      <xdr:col>3</xdr:col>
      <xdr:colOff>217305</xdr:colOff>
      <xdr:row>395</xdr:row>
      <xdr:rowOff>19050</xdr:rowOff>
    </xdr:to>
    <xdr:pic>
      <xdr:nvPicPr>
        <xdr:cNvPr id="9" name="il_fi" descr="http://upload.wikimedia.org/wikipedia/commons/thumb/e/e9/Google_Calendar.png/180px-Google_Calendar.png">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4" cstate="print">
          <a:duotone>
            <a:schemeClr val="accent4">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761999" y="40405050"/>
          <a:ext cx="179206" cy="18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35719</xdr:colOff>
      <xdr:row>401</xdr:row>
      <xdr:rowOff>361950</xdr:rowOff>
    </xdr:from>
    <xdr:to>
      <xdr:col>2</xdr:col>
      <xdr:colOff>221456</xdr:colOff>
      <xdr:row>401</xdr:row>
      <xdr:rowOff>361950</xdr:rowOff>
    </xdr:to>
    <xdr:pic>
      <xdr:nvPicPr>
        <xdr:cNvPr id="10" name="Grafik 56">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1"/>
        <a:stretch>
          <a:fillRect/>
        </a:stretch>
      </xdr:blipFill>
      <xdr:spPr>
        <a:xfrm>
          <a:off x="759619" y="46672500"/>
          <a:ext cx="185737" cy="200025"/>
        </a:xfrm>
        <a:prstGeom prst="rect">
          <a:avLst/>
        </a:prstGeom>
      </xdr:spPr>
    </xdr:pic>
    <xdr:clientData/>
  </xdr:twoCellAnchor>
  <xdr:twoCellAnchor editAs="oneCell">
    <xdr:from>
      <xdr:col>2</xdr:col>
      <xdr:colOff>23825</xdr:colOff>
      <xdr:row>402</xdr:row>
      <xdr:rowOff>180975</xdr:rowOff>
    </xdr:from>
    <xdr:to>
      <xdr:col>2</xdr:col>
      <xdr:colOff>233349</xdr:colOff>
      <xdr:row>402</xdr:row>
      <xdr:rowOff>180975</xdr:rowOff>
    </xdr:to>
    <xdr:pic>
      <xdr:nvPicPr>
        <xdr:cNvPr id="11" name="Grafik 57">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2"/>
        <a:stretch>
          <a:fillRect/>
        </a:stretch>
      </xdr:blipFill>
      <xdr:spPr>
        <a:xfrm>
          <a:off x="747725" y="46872525"/>
          <a:ext cx="209524" cy="200000"/>
        </a:xfrm>
        <a:prstGeom prst="rect">
          <a:avLst/>
        </a:prstGeom>
      </xdr:spPr>
    </xdr:pic>
    <xdr:clientData/>
  </xdr:twoCellAnchor>
  <xdr:twoCellAnchor editAs="oneCell">
    <xdr:from>
      <xdr:col>2</xdr:col>
      <xdr:colOff>23812</xdr:colOff>
      <xdr:row>404</xdr:row>
      <xdr:rowOff>9525</xdr:rowOff>
    </xdr:from>
    <xdr:to>
      <xdr:col>2</xdr:col>
      <xdr:colOff>252412</xdr:colOff>
      <xdr:row>404</xdr:row>
      <xdr:rowOff>9525</xdr:rowOff>
    </xdr:to>
    <xdr:pic>
      <xdr:nvPicPr>
        <xdr:cNvPr id="12" name="il_fi" descr="http://www.clker.com/cliparts/r/J/g/C/D/c/free-zone-starts-hi.png">
          <a:extLst>
            <a:ext uri="{FF2B5EF4-FFF2-40B4-BE49-F238E27FC236}">
              <a16:creationId xmlns:a16="http://schemas.microsoft.com/office/drawing/2014/main" id="{00000000-0008-0000-0000-00000C000000}"/>
            </a:ext>
          </a:extLst>
        </xdr:cNvPr>
        <xdr:cNvPicPr>
          <a:picLocks noChangeAspect="1" noChangeArrowheads="1"/>
        </xdr:cNvPicPr>
      </xdr:nvPicPr>
      <xdr:blipFill>
        <a:blip xmlns:r="http://schemas.openxmlformats.org/officeDocument/2006/relationships" r:embed="rId3" cstate="print">
          <a:duotone>
            <a:schemeClr val="accent4">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747712" y="47272575"/>
          <a:ext cx="228600" cy="22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38984</xdr:colOff>
      <xdr:row>405</xdr:row>
      <xdr:rowOff>19050</xdr:rowOff>
    </xdr:from>
    <xdr:to>
      <xdr:col>2</xdr:col>
      <xdr:colOff>218190</xdr:colOff>
      <xdr:row>405</xdr:row>
      <xdr:rowOff>19050</xdr:rowOff>
    </xdr:to>
    <xdr:pic>
      <xdr:nvPicPr>
        <xdr:cNvPr id="13" name="il_fi" descr="http://upload.wikimedia.org/wikipedia/commons/thumb/e/e9/Google_Calendar.png/180px-Google_Calendar.png">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4" cstate="print">
          <a:duotone>
            <a:schemeClr val="accent4">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762884" y="47472600"/>
          <a:ext cx="179206" cy="18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42862</xdr:colOff>
      <xdr:row>401</xdr:row>
      <xdr:rowOff>0</xdr:rowOff>
    </xdr:from>
    <xdr:to>
      <xdr:col>2</xdr:col>
      <xdr:colOff>252412</xdr:colOff>
      <xdr:row>401</xdr:row>
      <xdr:rowOff>0</xdr:rowOff>
    </xdr:to>
    <xdr:pic>
      <xdr:nvPicPr>
        <xdr:cNvPr id="14" name="Grafik 61">
          <a:hlinkClick xmlns:r="http://schemas.openxmlformats.org/officeDocument/2006/relationships" r:id="rId5" tooltip="Zuständig/Responsable"/>
          <a:extLst>
            <a:ext uri="{FF2B5EF4-FFF2-40B4-BE49-F238E27FC236}">
              <a16:creationId xmlns:a16="http://schemas.microsoft.com/office/drawing/2014/main" id="{00000000-0008-0000-0000-00000E000000}"/>
            </a:ext>
          </a:extLst>
        </xdr:cNvPr>
        <xdr:cNvPicPr>
          <a:picLocks noChangeAspect="1"/>
        </xdr:cNvPicPr>
      </xdr:nvPicPr>
      <xdr:blipFill>
        <a:blip xmlns:r="http://schemas.openxmlformats.org/officeDocument/2006/relationships" r:embed="rId6">
          <a:duotone>
            <a:schemeClr val="accent4">
              <a:shade val="45000"/>
              <a:satMod val="135000"/>
            </a:schemeClr>
            <a:prstClr val="white"/>
          </a:duotone>
        </a:blip>
        <a:stretch>
          <a:fillRect/>
        </a:stretch>
      </xdr:blipFill>
      <xdr:spPr>
        <a:xfrm>
          <a:off x="766762" y="46310550"/>
          <a:ext cx="209550" cy="209550"/>
        </a:xfrm>
        <a:prstGeom prst="rect">
          <a:avLst/>
        </a:prstGeom>
      </xdr:spPr>
    </xdr:pic>
    <xdr:clientData/>
  </xdr:twoCellAnchor>
  <xdr:twoCellAnchor editAs="oneCell">
    <xdr:from>
      <xdr:col>3</xdr:col>
      <xdr:colOff>35719</xdr:colOff>
      <xdr:row>401</xdr:row>
      <xdr:rowOff>361950</xdr:rowOff>
    </xdr:from>
    <xdr:to>
      <xdr:col>3</xdr:col>
      <xdr:colOff>221456</xdr:colOff>
      <xdr:row>401</xdr:row>
      <xdr:rowOff>361950</xdr:rowOff>
    </xdr:to>
    <xdr:pic>
      <xdr:nvPicPr>
        <xdr:cNvPr id="15" name="Grafik 48">
          <a:extLst>
            <a:ext uri="{FF2B5EF4-FFF2-40B4-BE49-F238E27FC236}">
              <a16:creationId xmlns:a16="http://schemas.microsoft.com/office/drawing/2014/main" id="{00000000-0008-0000-0000-00000F000000}"/>
            </a:ext>
          </a:extLst>
        </xdr:cNvPr>
        <xdr:cNvPicPr>
          <a:picLocks noChangeAspect="1"/>
        </xdr:cNvPicPr>
      </xdr:nvPicPr>
      <xdr:blipFill>
        <a:blip xmlns:r="http://schemas.openxmlformats.org/officeDocument/2006/relationships" r:embed="rId1"/>
        <a:stretch>
          <a:fillRect/>
        </a:stretch>
      </xdr:blipFill>
      <xdr:spPr>
        <a:xfrm>
          <a:off x="759619" y="46291500"/>
          <a:ext cx="185737" cy="200025"/>
        </a:xfrm>
        <a:prstGeom prst="rect">
          <a:avLst/>
        </a:prstGeom>
      </xdr:spPr>
    </xdr:pic>
    <xdr:clientData/>
  </xdr:twoCellAnchor>
  <xdr:twoCellAnchor editAs="oneCell">
    <xdr:from>
      <xdr:col>3</xdr:col>
      <xdr:colOff>23825</xdr:colOff>
      <xdr:row>402</xdr:row>
      <xdr:rowOff>180975</xdr:rowOff>
    </xdr:from>
    <xdr:to>
      <xdr:col>3</xdr:col>
      <xdr:colOff>233349</xdr:colOff>
      <xdr:row>402</xdr:row>
      <xdr:rowOff>180975</xdr:rowOff>
    </xdr:to>
    <xdr:pic>
      <xdr:nvPicPr>
        <xdr:cNvPr id="16" name="Grafik 49">
          <a:extLst>
            <a:ext uri="{FF2B5EF4-FFF2-40B4-BE49-F238E27FC236}">
              <a16:creationId xmlns:a16="http://schemas.microsoft.com/office/drawing/2014/main" id="{00000000-0008-0000-0000-000010000000}"/>
            </a:ext>
          </a:extLst>
        </xdr:cNvPr>
        <xdr:cNvPicPr>
          <a:picLocks noChangeAspect="1"/>
        </xdr:cNvPicPr>
      </xdr:nvPicPr>
      <xdr:blipFill>
        <a:blip xmlns:r="http://schemas.openxmlformats.org/officeDocument/2006/relationships" r:embed="rId2"/>
        <a:stretch>
          <a:fillRect/>
        </a:stretch>
      </xdr:blipFill>
      <xdr:spPr>
        <a:xfrm>
          <a:off x="747725" y="46491525"/>
          <a:ext cx="209524" cy="200000"/>
        </a:xfrm>
        <a:prstGeom prst="rect">
          <a:avLst/>
        </a:prstGeom>
      </xdr:spPr>
    </xdr:pic>
    <xdr:clientData/>
  </xdr:twoCellAnchor>
  <xdr:twoCellAnchor editAs="oneCell">
    <xdr:from>
      <xdr:col>3</xdr:col>
      <xdr:colOff>23812</xdr:colOff>
      <xdr:row>404</xdr:row>
      <xdr:rowOff>9525</xdr:rowOff>
    </xdr:from>
    <xdr:to>
      <xdr:col>3</xdr:col>
      <xdr:colOff>252412</xdr:colOff>
      <xdr:row>404</xdr:row>
      <xdr:rowOff>9525</xdr:rowOff>
    </xdr:to>
    <xdr:pic>
      <xdr:nvPicPr>
        <xdr:cNvPr id="17" name="il_fi" descr="http://www.clker.com/cliparts/r/J/g/C/D/c/free-zone-starts-hi.png">
          <a:extLst>
            <a:ext uri="{FF2B5EF4-FFF2-40B4-BE49-F238E27FC236}">
              <a16:creationId xmlns:a16="http://schemas.microsoft.com/office/drawing/2014/main" id="{00000000-0008-0000-0000-000011000000}"/>
            </a:ext>
          </a:extLst>
        </xdr:cNvPr>
        <xdr:cNvPicPr>
          <a:picLocks noChangeAspect="1" noChangeArrowheads="1"/>
        </xdr:cNvPicPr>
      </xdr:nvPicPr>
      <xdr:blipFill>
        <a:blip xmlns:r="http://schemas.openxmlformats.org/officeDocument/2006/relationships" r:embed="rId3" cstate="print">
          <a:duotone>
            <a:schemeClr val="accent4">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747712" y="46891575"/>
          <a:ext cx="228600" cy="22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38984</xdr:colOff>
      <xdr:row>405</xdr:row>
      <xdr:rowOff>19050</xdr:rowOff>
    </xdr:from>
    <xdr:to>
      <xdr:col>3</xdr:col>
      <xdr:colOff>218190</xdr:colOff>
      <xdr:row>405</xdr:row>
      <xdr:rowOff>19050</xdr:rowOff>
    </xdr:to>
    <xdr:pic>
      <xdr:nvPicPr>
        <xdr:cNvPr id="18" name="il_fi" descr="http://upload.wikimedia.org/wikipedia/commons/thumb/e/e9/Google_Calendar.png/180px-Google_Calendar.png">
          <a:extLst>
            <a:ext uri="{FF2B5EF4-FFF2-40B4-BE49-F238E27FC236}">
              <a16:creationId xmlns:a16="http://schemas.microsoft.com/office/drawing/2014/main" id="{00000000-0008-0000-0000-000012000000}"/>
            </a:ext>
          </a:extLst>
        </xdr:cNvPr>
        <xdr:cNvPicPr>
          <a:picLocks noChangeAspect="1" noChangeArrowheads="1"/>
        </xdr:cNvPicPr>
      </xdr:nvPicPr>
      <xdr:blipFill>
        <a:blip xmlns:r="http://schemas.openxmlformats.org/officeDocument/2006/relationships" r:embed="rId4" cstate="print">
          <a:duotone>
            <a:schemeClr val="accent4">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762884" y="47091600"/>
          <a:ext cx="179206" cy="18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42862</xdr:colOff>
      <xdr:row>401</xdr:row>
      <xdr:rowOff>0</xdr:rowOff>
    </xdr:from>
    <xdr:to>
      <xdr:col>3</xdr:col>
      <xdr:colOff>252412</xdr:colOff>
      <xdr:row>401</xdr:row>
      <xdr:rowOff>0</xdr:rowOff>
    </xdr:to>
    <xdr:pic>
      <xdr:nvPicPr>
        <xdr:cNvPr id="19" name="Grafik 52">
          <a:hlinkClick xmlns:r="http://schemas.openxmlformats.org/officeDocument/2006/relationships" r:id="rId5" tooltip="Zuständig/Responsable"/>
          <a:extLst>
            <a:ext uri="{FF2B5EF4-FFF2-40B4-BE49-F238E27FC236}">
              <a16:creationId xmlns:a16="http://schemas.microsoft.com/office/drawing/2014/main" id="{00000000-0008-0000-0000-000013000000}"/>
            </a:ext>
          </a:extLst>
        </xdr:cNvPr>
        <xdr:cNvPicPr>
          <a:picLocks noChangeAspect="1"/>
        </xdr:cNvPicPr>
      </xdr:nvPicPr>
      <xdr:blipFill>
        <a:blip xmlns:r="http://schemas.openxmlformats.org/officeDocument/2006/relationships" r:embed="rId6">
          <a:duotone>
            <a:schemeClr val="accent4">
              <a:shade val="45000"/>
              <a:satMod val="135000"/>
            </a:schemeClr>
            <a:prstClr val="white"/>
          </a:duotone>
        </a:blip>
        <a:stretch>
          <a:fillRect/>
        </a:stretch>
      </xdr:blipFill>
      <xdr:spPr>
        <a:xfrm>
          <a:off x="766762" y="45929550"/>
          <a:ext cx="209550" cy="209550"/>
        </a:xfrm>
        <a:prstGeom prst="rect">
          <a:avLst/>
        </a:prstGeom>
      </xdr:spPr>
    </xdr:pic>
    <xdr:clientData/>
  </xdr:twoCellAnchor>
  <xdr:twoCellAnchor editAs="oneCell">
    <xdr:from>
      <xdr:col>3</xdr:col>
      <xdr:colOff>28575</xdr:colOff>
      <xdr:row>402</xdr:row>
      <xdr:rowOff>180975</xdr:rowOff>
    </xdr:from>
    <xdr:to>
      <xdr:col>3</xdr:col>
      <xdr:colOff>238099</xdr:colOff>
      <xdr:row>402</xdr:row>
      <xdr:rowOff>180975</xdr:rowOff>
    </xdr:to>
    <xdr:pic>
      <xdr:nvPicPr>
        <xdr:cNvPr id="20" name="Grafik 40">
          <a:extLst>
            <a:ext uri="{FF2B5EF4-FFF2-40B4-BE49-F238E27FC236}">
              <a16:creationId xmlns:a16="http://schemas.microsoft.com/office/drawing/2014/main" id="{00000000-0008-0000-0000-000014000000}"/>
            </a:ext>
          </a:extLst>
        </xdr:cNvPr>
        <xdr:cNvPicPr>
          <a:picLocks noChangeAspect="1"/>
        </xdr:cNvPicPr>
      </xdr:nvPicPr>
      <xdr:blipFill>
        <a:blip xmlns:r="http://schemas.openxmlformats.org/officeDocument/2006/relationships" r:embed="rId2"/>
        <a:stretch>
          <a:fillRect/>
        </a:stretch>
      </xdr:blipFill>
      <xdr:spPr>
        <a:xfrm>
          <a:off x="752475" y="46491525"/>
          <a:ext cx="209524" cy="200000"/>
        </a:xfrm>
        <a:prstGeom prst="rect">
          <a:avLst/>
        </a:prstGeom>
      </xdr:spPr>
    </xdr:pic>
    <xdr:clientData/>
  </xdr:twoCellAnchor>
  <xdr:twoCellAnchor editAs="oneCell">
    <xdr:from>
      <xdr:col>2</xdr:col>
      <xdr:colOff>38984</xdr:colOff>
      <xdr:row>405</xdr:row>
      <xdr:rowOff>19050</xdr:rowOff>
    </xdr:from>
    <xdr:to>
      <xdr:col>2</xdr:col>
      <xdr:colOff>218190</xdr:colOff>
      <xdr:row>405</xdr:row>
      <xdr:rowOff>19050</xdr:rowOff>
    </xdr:to>
    <xdr:pic>
      <xdr:nvPicPr>
        <xdr:cNvPr id="21" name="il_fi" descr="http://upload.wikimedia.org/wikipedia/commons/thumb/e/e9/Google_Calendar.png/180px-Google_Calendar.png">
          <a:extLst>
            <a:ext uri="{FF2B5EF4-FFF2-40B4-BE49-F238E27FC236}">
              <a16:creationId xmlns:a16="http://schemas.microsoft.com/office/drawing/2014/main" id="{00000000-0008-0000-0000-000015000000}"/>
            </a:ext>
          </a:extLst>
        </xdr:cNvPr>
        <xdr:cNvPicPr>
          <a:picLocks noChangeAspect="1" noChangeArrowheads="1"/>
        </xdr:cNvPicPr>
      </xdr:nvPicPr>
      <xdr:blipFill>
        <a:blip xmlns:r="http://schemas.openxmlformats.org/officeDocument/2006/relationships" r:embed="rId4" cstate="print">
          <a:duotone>
            <a:schemeClr val="accent4">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762884" y="47472600"/>
          <a:ext cx="179206" cy="18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38984</xdr:colOff>
      <xdr:row>406</xdr:row>
      <xdr:rowOff>19050</xdr:rowOff>
    </xdr:from>
    <xdr:to>
      <xdr:col>3</xdr:col>
      <xdr:colOff>218190</xdr:colOff>
      <xdr:row>406</xdr:row>
      <xdr:rowOff>19050</xdr:rowOff>
    </xdr:to>
    <xdr:pic>
      <xdr:nvPicPr>
        <xdr:cNvPr id="22" name="il_fi" descr="http://upload.wikimedia.org/wikipedia/commons/thumb/e/e9/Google_Calendar.png/180px-Google_Calendar.png">
          <a:extLst>
            <a:ext uri="{FF2B5EF4-FFF2-40B4-BE49-F238E27FC236}">
              <a16:creationId xmlns:a16="http://schemas.microsoft.com/office/drawing/2014/main" id="{00000000-0008-0000-0000-000016000000}"/>
            </a:ext>
          </a:extLst>
        </xdr:cNvPr>
        <xdr:cNvPicPr>
          <a:picLocks noChangeAspect="1" noChangeArrowheads="1"/>
        </xdr:cNvPicPr>
      </xdr:nvPicPr>
      <xdr:blipFill>
        <a:blip xmlns:r="http://schemas.openxmlformats.org/officeDocument/2006/relationships" r:embed="rId4" cstate="print">
          <a:duotone>
            <a:schemeClr val="accent4">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762884" y="47091600"/>
          <a:ext cx="179206" cy="18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38984</xdr:colOff>
      <xdr:row>406</xdr:row>
      <xdr:rowOff>19050</xdr:rowOff>
    </xdr:from>
    <xdr:to>
      <xdr:col>3</xdr:col>
      <xdr:colOff>218190</xdr:colOff>
      <xdr:row>406</xdr:row>
      <xdr:rowOff>19050</xdr:rowOff>
    </xdr:to>
    <xdr:pic>
      <xdr:nvPicPr>
        <xdr:cNvPr id="23" name="il_fi" descr="http://upload.wikimedia.org/wikipedia/commons/thumb/e/e9/Google_Calendar.png/180px-Google_Calendar.png">
          <a:extLst>
            <a:ext uri="{FF2B5EF4-FFF2-40B4-BE49-F238E27FC236}">
              <a16:creationId xmlns:a16="http://schemas.microsoft.com/office/drawing/2014/main" id="{00000000-0008-0000-0000-000017000000}"/>
            </a:ext>
          </a:extLst>
        </xdr:cNvPr>
        <xdr:cNvPicPr>
          <a:picLocks noChangeAspect="1" noChangeArrowheads="1"/>
        </xdr:cNvPicPr>
      </xdr:nvPicPr>
      <xdr:blipFill>
        <a:blip xmlns:r="http://schemas.openxmlformats.org/officeDocument/2006/relationships" r:embed="rId4" cstate="print">
          <a:duotone>
            <a:schemeClr val="accent4">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762884" y="47091600"/>
          <a:ext cx="179206" cy="18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3</xdr:col>
      <xdr:colOff>2686048</xdr:colOff>
      <xdr:row>0</xdr:row>
      <xdr:rowOff>504834</xdr:rowOff>
    </xdr:from>
    <xdr:to>
      <xdr:col>10</xdr:col>
      <xdr:colOff>561973</xdr:colOff>
      <xdr:row>20</xdr:row>
      <xdr:rowOff>171459</xdr:rowOff>
    </xdr:to>
    <xdr:graphicFrame macro="">
      <xdr:nvGraphicFramePr>
        <xdr:cNvPr id="30" name="Diagramm 29">
          <a:extLst>
            <a:ext uri="{FF2B5EF4-FFF2-40B4-BE49-F238E27FC236}">
              <a16:creationId xmlns:a16="http://schemas.microsoft.com/office/drawing/2014/main" id="{00000000-0008-0000-0100-00001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1774519</xdr:colOff>
      <xdr:row>7</xdr:row>
      <xdr:rowOff>96219</xdr:rowOff>
    </xdr:from>
    <xdr:to>
      <xdr:col>3</xdr:col>
      <xdr:colOff>876481</xdr:colOff>
      <xdr:row>9</xdr:row>
      <xdr:rowOff>35088</xdr:rowOff>
    </xdr:to>
    <xdr:sp macro="" textlink="">
      <xdr:nvSpPr>
        <xdr:cNvPr id="2" name="Pfeil nach rechts 1">
          <a:extLst>
            <a:ext uri="{FF2B5EF4-FFF2-40B4-BE49-F238E27FC236}">
              <a16:creationId xmlns:a16="http://schemas.microsoft.com/office/drawing/2014/main" id="{00000000-0008-0000-0100-000002000000}"/>
            </a:ext>
          </a:extLst>
        </xdr:cNvPr>
        <xdr:cNvSpPr/>
      </xdr:nvSpPr>
      <xdr:spPr>
        <a:xfrm rot="5400000">
          <a:off x="2808628" y="1376685"/>
          <a:ext cx="319869" cy="902187"/>
        </a:xfrm>
        <a:prstGeom prst="rightArrow">
          <a:avLst>
            <a:gd name="adj1" fmla="val 0"/>
            <a:gd name="adj2" fmla="val 176042"/>
          </a:avLst>
        </a:prstGeom>
      </xdr:spPr>
      <xdr:style>
        <a:lnRef idx="1">
          <a:schemeClr val="accent2"/>
        </a:lnRef>
        <a:fillRef idx="2">
          <a:schemeClr val="accent2"/>
        </a:fillRef>
        <a:effectRef idx="1">
          <a:schemeClr val="accent2"/>
        </a:effectRef>
        <a:fontRef idx="minor">
          <a:schemeClr val="dk1"/>
        </a:fontRef>
      </xdr:style>
      <xdr:txBody>
        <a:bodyPr vertOverflow="clip" rtlCol="0" anchor="ctr"/>
        <a:lstStyle/>
        <a:p>
          <a:pPr algn="ctr"/>
          <a:endParaRPr lang="de-CH" sz="1100"/>
        </a:p>
      </xdr:txBody>
    </xdr:sp>
    <xdr:clientData/>
  </xdr:twoCellAnchor>
  <xdr:twoCellAnchor>
    <xdr:from>
      <xdr:col>2</xdr:col>
      <xdr:colOff>1584005</xdr:colOff>
      <xdr:row>2</xdr:row>
      <xdr:rowOff>200025</xdr:rowOff>
    </xdr:from>
    <xdr:to>
      <xdr:col>3</xdr:col>
      <xdr:colOff>1087575</xdr:colOff>
      <xdr:row>5</xdr:row>
      <xdr:rowOff>90718</xdr:rowOff>
    </xdr:to>
    <xdr:sp macro="" textlink="' '!A453">
      <xdr:nvSpPr>
        <xdr:cNvPr id="3" name="Abgerundetes Rechteck 2">
          <a:hlinkClick xmlns:r="http://schemas.openxmlformats.org/officeDocument/2006/relationships" r:id="rId2" tooltip="Potentielle Mitbewerber"/>
          <a:extLst>
            <a:ext uri="{FF2B5EF4-FFF2-40B4-BE49-F238E27FC236}">
              <a16:creationId xmlns:a16="http://schemas.microsoft.com/office/drawing/2014/main" id="{00000000-0008-0000-0100-000003000000}"/>
            </a:ext>
          </a:extLst>
        </xdr:cNvPr>
        <xdr:cNvSpPr/>
      </xdr:nvSpPr>
      <xdr:spPr>
        <a:xfrm>
          <a:off x="2326955" y="742950"/>
          <a:ext cx="1303795" cy="538393"/>
        </a:xfrm>
        <a:prstGeom prst="roundRect">
          <a:avLst/>
        </a:prstGeom>
      </xdr:spPr>
      <xdr:style>
        <a:lnRef idx="1">
          <a:schemeClr val="accent2"/>
        </a:lnRef>
        <a:fillRef idx="2">
          <a:schemeClr val="accent2"/>
        </a:fillRef>
        <a:effectRef idx="1">
          <a:schemeClr val="accent2"/>
        </a:effectRef>
        <a:fontRef idx="minor">
          <a:schemeClr val="dk1"/>
        </a:fontRef>
      </xdr:style>
      <xdr:txBody>
        <a:bodyPr vertOverflow="clip" rtlCol="0" anchor="ctr"/>
        <a:lstStyle/>
        <a:p>
          <a:pPr algn="ctr"/>
          <a:fld id="{B3BC1D09-D697-46E1-8FDE-5AD6441B08C5}" type="TxLink">
            <a:rPr lang="de-CH" sz="1100" b="0"/>
            <a:pPr algn="ctr"/>
            <a:t>Organizational feasibility</a:t>
          </a:fld>
          <a:endParaRPr lang="de-CH" sz="1100" b="0"/>
        </a:p>
      </xdr:txBody>
    </xdr:sp>
    <xdr:clientData/>
  </xdr:twoCellAnchor>
  <xdr:twoCellAnchor>
    <xdr:from>
      <xdr:col>2</xdr:col>
      <xdr:colOff>1677815</xdr:colOff>
      <xdr:row>6</xdr:row>
      <xdr:rowOff>6729</xdr:rowOff>
    </xdr:from>
    <xdr:to>
      <xdr:col>3</xdr:col>
      <xdr:colOff>977438</xdr:colOff>
      <xdr:row>6</xdr:row>
      <xdr:rowOff>152247</xdr:rowOff>
    </xdr:to>
    <xdr:grpSp>
      <xdr:nvGrpSpPr>
        <xdr:cNvPr id="4" name="Gruppieren 3">
          <a:extLst>
            <a:ext uri="{FF2B5EF4-FFF2-40B4-BE49-F238E27FC236}">
              <a16:creationId xmlns:a16="http://schemas.microsoft.com/office/drawing/2014/main" id="{00000000-0008-0000-0100-000004000000}"/>
            </a:ext>
          </a:extLst>
        </xdr:cNvPr>
        <xdr:cNvGrpSpPr/>
      </xdr:nvGrpSpPr>
      <xdr:grpSpPr>
        <a:xfrm>
          <a:off x="2420765" y="1530729"/>
          <a:ext cx="1099848" cy="145518"/>
          <a:chOff x="492917" y="1313089"/>
          <a:chExt cx="860818" cy="229961"/>
        </a:xfrm>
      </xdr:grpSpPr>
      <xdr:sp macro="" textlink="$J$23">
        <xdr:nvSpPr>
          <xdr:cNvPr id="5" name="Abgerundetes Rechteck 4">
            <a:extLst>
              <a:ext uri="{FF2B5EF4-FFF2-40B4-BE49-F238E27FC236}">
                <a16:creationId xmlns:a16="http://schemas.microsoft.com/office/drawing/2014/main" id="{00000000-0008-0000-0100-000005000000}"/>
              </a:ext>
            </a:extLst>
          </xdr:cNvPr>
          <xdr:cNvSpPr/>
        </xdr:nvSpPr>
        <xdr:spPr>
          <a:xfrm>
            <a:off x="492917" y="1314450"/>
            <a:ext cx="228600" cy="228600"/>
          </a:xfrm>
          <a:prstGeom prst="roundRect">
            <a:avLst/>
          </a:prstGeom>
          <a:solidFill>
            <a:srgbClr val="CCFFCC"/>
          </a:solidFill>
          <a:ln>
            <a:solidFill>
              <a:srgbClr val="00B050"/>
            </a:solidFill>
          </a:ln>
        </xdr:spPr>
        <xdr:style>
          <a:lnRef idx="1">
            <a:schemeClr val="accent1"/>
          </a:lnRef>
          <a:fillRef idx="1003">
            <a:schemeClr val="lt2"/>
          </a:fillRef>
          <a:effectRef idx="1">
            <a:schemeClr val="accent1"/>
          </a:effectRef>
          <a:fontRef idx="minor">
            <a:schemeClr val="dk1"/>
          </a:fontRef>
        </xdr:style>
        <xdr:txBody>
          <a:bodyPr vertOverflow="clip" horzOverflow="clip" lIns="36000" tIns="36000" rIns="36000" bIns="36000" rtlCol="0" anchor="ctr" anchorCtr="0"/>
          <a:lstStyle/>
          <a:p>
            <a:pPr algn="ctr"/>
            <a:fld id="{340BA085-0B38-4146-93E3-FA72B3D115EC}" type="TxLink">
              <a:rPr lang="de-CH" sz="800" b="0" i="0" u="none" strike="noStrike">
                <a:solidFill>
                  <a:srgbClr val="000000"/>
                </a:solidFill>
                <a:latin typeface="Calibri"/>
              </a:rPr>
              <a:pPr algn="ctr"/>
              <a:t>1</a:t>
            </a:fld>
            <a:endParaRPr lang="de-CH" sz="800"/>
          </a:p>
        </xdr:txBody>
      </xdr:sp>
      <xdr:sp macro="" textlink="$J$24">
        <xdr:nvSpPr>
          <xdr:cNvPr id="6" name="Abgerundetes Rechteck 5">
            <a:extLst>
              <a:ext uri="{FF2B5EF4-FFF2-40B4-BE49-F238E27FC236}">
                <a16:creationId xmlns:a16="http://schemas.microsoft.com/office/drawing/2014/main" id="{00000000-0008-0000-0100-000006000000}"/>
              </a:ext>
            </a:extLst>
          </xdr:cNvPr>
          <xdr:cNvSpPr/>
        </xdr:nvSpPr>
        <xdr:spPr>
          <a:xfrm>
            <a:off x="812683" y="1314450"/>
            <a:ext cx="228600" cy="228600"/>
          </a:xfrm>
          <a:prstGeom prst="roundRect">
            <a:avLst/>
          </a:prstGeom>
          <a:solidFill>
            <a:srgbClr val="FFFF99"/>
          </a:solidFill>
          <a:ln>
            <a:solidFill>
              <a:srgbClr val="FFC000"/>
            </a:solidFill>
          </a:ln>
        </xdr:spPr>
        <xdr:style>
          <a:lnRef idx="1">
            <a:schemeClr val="accent1"/>
          </a:lnRef>
          <a:fillRef idx="1003">
            <a:schemeClr val="lt2"/>
          </a:fillRef>
          <a:effectRef idx="1">
            <a:schemeClr val="accent1"/>
          </a:effectRef>
          <a:fontRef idx="minor">
            <a:schemeClr val="dk1"/>
          </a:fontRef>
        </xdr:style>
        <xdr:txBody>
          <a:bodyPr vertOverflow="clip" horzOverflow="clip" lIns="36000" tIns="36000" rIns="36000" bIns="36000" rtlCol="0" anchor="ctr" anchorCtr="0"/>
          <a:lstStyle/>
          <a:p>
            <a:pPr algn="ctr"/>
            <a:fld id="{C284209D-0BD2-4C9E-814A-42D2E5799EEE}" type="TxLink">
              <a:rPr lang="de-CH" sz="800" b="0" i="0" u="none" strike="noStrike">
                <a:solidFill>
                  <a:srgbClr val="000000"/>
                </a:solidFill>
                <a:latin typeface="Calibri"/>
              </a:rPr>
              <a:pPr algn="ctr"/>
              <a:t>0</a:t>
            </a:fld>
            <a:endParaRPr lang="de-CH" sz="800"/>
          </a:p>
        </xdr:txBody>
      </xdr:sp>
      <xdr:sp macro="" textlink="$J$25">
        <xdr:nvSpPr>
          <xdr:cNvPr id="7" name="Abgerundetes Rechteck 6">
            <a:extLst>
              <a:ext uri="{FF2B5EF4-FFF2-40B4-BE49-F238E27FC236}">
                <a16:creationId xmlns:a16="http://schemas.microsoft.com/office/drawing/2014/main" id="{00000000-0008-0000-0100-000007000000}"/>
              </a:ext>
            </a:extLst>
          </xdr:cNvPr>
          <xdr:cNvSpPr/>
        </xdr:nvSpPr>
        <xdr:spPr>
          <a:xfrm>
            <a:off x="1125135" y="1313089"/>
            <a:ext cx="228600" cy="228600"/>
          </a:xfrm>
          <a:prstGeom prst="roundRect">
            <a:avLst/>
          </a:prstGeom>
          <a:solidFill>
            <a:srgbClr val="FF9999"/>
          </a:solidFill>
          <a:ln>
            <a:solidFill>
              <a:srgbClr val="FF0000"/>
            </a:solidFill>
          </a:ln>
        </xdr:spPr>
        <xdr:style>
          <a:lnRef idx="1">
            <a:schemeClr val="accent1"/>
          </a:lnRef>
          <a:fillRef idx="1003">
            <a:schemeClr val="lt2"/>
          </a:fillRef>
          <a:effectRef idx="1">
            <a:schemeClr val="accent1"/>
          </a:effectRef>
          <a:fontRef idx="minor">
            <a:schemeClr val="dk1"/>
          </a:fontRef>
        </xdr:style>
        <xdr:txBody>
          <a:bodyPr vertOverflow="clip" horzOverflow="clip" lIns="36000" tIns="36000" rIns="36000" bIns="36000" rtlCol="0" anchor="ctr" anchorCtr="0"/>
          <a:lstStyle/>
          <a:p>
            <a:pPr algn="ctr"/>
            <a:fld id="{1F07D52C-B5BA-410C-8278-BFF78D641365}" type="TxLink">
              <a:rPr lang="de-CH" sz="800"/>
              <a:pPr algn="ctr"/>
              <a:t>1</a:t>
            </a:fld>
            <a:endParaRPr lang="de-CH" sz="800"/>
          </a:p>
        </xdr:txBody>
      </xdr:sp>
    </xdr:grpSp>
    <xdr:clientData/>
  </xdr:twoCellAnchor>
  <xdr:twoCellAnchor>
    <xdr:from>
      <xdr:col>3</xdr:col>
      <xdr:colOff>1038114</xdr:colOff>
      <xdr:row>9</xdr:row>
      <xdr:rowOff>53173</xdr:rowOff>
    </xdr:from>
    <xdr:to>
      <xdr:col>3</xdr:col>
      <xdr:colOff>1377811</xdr:colOff>
      <xdr:row>13</xdr:row>
      <xdr:rowOff>140160</xdr:rowOff>
    </xdr:to>
    <xdr:sp macro="" textlink="">
      <xdr:nvSpPr>
        <xdr:cNvPr id="8" name="Pfeil nach rechts 7">
          <a:extLst>
            <a:ext uri="{FF2B5EF4-FFF2-40B4-BE49-F238E27FC236}">
              <a16:creationId xmlns:a16="http://schemas.microsoft.com/office/drawing/2014/main" id="{00000000-0008-0000-0100-000008000000}"/>
            </a:ext>
          </a:extLst>
        </xdr:cNvPr>
        <xdr:cNvSpPr/>
      </xdr:nvSpPr>
      <xdr:spPr>
        <a:xfrm rot="10800000">
          <a:off x="3581289" y="2005798"/>
          <a:ext cx="339697" cy="848987"/>
        </a:xfrm>
        <a:prstGeom prst="rightArrow">
          <a:avLst>
            <a:gd name="adj1" fmla="val 50000"/>
            <a:gd name="adj2" fmla="val 100000"/>
          </a:avLst>
        </a:prstGeom>
      </xdr:spPr>
      <xdr:style>
        <a:lnRef idx="1">
          <a:schemeClr val="accent3"/>
        </a:lnRef>
        <a:fillRef idx="2">
          <a:schemeClr val="accent3"/>
        </a:fillRef>
        <a:effectRef idx="1">
          <a:schemeClr val="accent3"/>
        </a:effectRef>
        <a:fontRef idx="minor">
          <a:schemeClr val="dk1"/>
        </a:fontRef>
      </xdr:style>
      <xdr:txBody>
        <a:bodyPr vertOverflow="clip" rtlCol="0" anchor="ctr"/>
        <a:lstStyle/>
        <a:p>
          <a:pPr algn="ctr"/>
          <a:endParaRPr lang="de-CH" sz="1100"/>
        </a:p>
      </xdr:txBody>
    </xdr:sp>
    <xdr:clientData/>
  </xdr:twoCellAnchor>
  <xdr:twoCellAnchor>
    <xdr:from>
      <xdr:col>3</xdr:col>
      <xdr:colOff>1934705</xdr:colOff>
      <xdr:row>10</xdr:row>
      <xdr:rowOff>14097</xdr:rowOff>
    </xdr:from>
    <xdr:to>
      <xdr:col>4</xdr:col>
      <xdr:colOff>552450</xdr:colOff>
      <xdr:row>12</xdr:row>
      <xdr:rowOff>177068</xdr:rowOff>
    </xdr:to>
    <xdr:sp macro="" textlink="' '!A454">
      <xdr:nvSpPr>
        <xdr:cNvPr id="9" name="Abgerundetes Rechteck 3">
          <a:hlinkClick xmlns:r="http://schemas.openxmlformats.org/officeDocument/2006/relationships" r:id="rId3" tooltip="Kunden"/>
          <a:extLst>
            <a:ext uri="{FF2B5EF4-FFF2-40B4-BE49-F238E27FC236}">
              <a16:creationId xmlns:a16="http://schemas.microsoft.com/office/drawing/2014/main" id="{00000000-0008-0000-0100-000009000000}"/>
            </a:ext>
          </a:extLst>
        </xdr:cNvPr>
        <xdr:cNvSpPr/>
      </xdr:nvSpPr>
      <xdr:spPr>
        <a:xfrm>
          <a:off x="4477880" y="2157222"/>
          <a:ext cx="1303795" cy="543971"/>
        </a:xfrm>
        <a:prstGeom prst="roundRect">
          <a:avLst/>
        </a:prstGeom>
      </xdr:spPr>
      <xdr:style>
        <a:lnRef idx="1">
          <a:schemeClr val="accent3"/>
        </a:lnRef>
        <a:fillRef idx="2">
          <a:schemeClr val="accent3"/>
        </a:fillRef>
        <a:effectRef idx="1">
          <a:schemeClr val="accent3"/>
        </a:effectRef>
        <a:fontRef idx="minor">
          <a:schemeClr val="dk1"/>
        </a:fontRef>
      </xdr:style>
      <xdr:txBody>
        <a:bodyPr vertOverflow="clip" rtlCol="0" anchor="ctr"/>
        <a:lstStyle/>
        <a:p>
          <a:pPr algn="ctr"/>
          <a:fld id="{E0F2FAE3-3788-4CC3-A8DF-D5EB0A3CE8D2}" type="TxLink">
            <a:rPr lang="de-CH" sz="1100" b="0"/>
            <a:pPr algn="ctr"/>
            <a:t>Economic feasibility</a:t>
          </a:fld>
          <a:endParaRPr lang="de-CH" sz="1100" b="0"/>
        </a:p>
      </xdr:txBody>
    </xdr:sp>
    <xdr:clientData/>
  </xdr:twoCellAnchor>
  <xdr:twoCellAnchor>
    <xdr:from>
      <xdr:col>3</xdr:col>
      <xdr:colOff>1516900</xdr:colOff>
      <xdr:row>9</xdr:row>
      <xdr:rowOff>177247</xdr:rowOff>
    </xdr:from>
    <xdr:to>
      <xdr:col>3</xdr:col>
      <xdr:colOff>1811645</xdr:colOff>
      <xdr:row>13</xdr:row>
      <xdr:rowOff>30689</xdr:rowOff>
    </xdr:to>
    <xdr:grpSp>
      <xdr:nvGrpSpPr>
        <xdr:cNvPr id="10" name="Gruppieren 9">
          <a:extLst>
            <a:ext uri="{FF2B5EF4-FFF2-40B4-BE49-F238E27FC236}">
              <a16:creationId xmlns:a16="http://schemas.microsoft.com/office/drawing/2014/main" id="{00000000-0008-0000-0100-00000A000000}"/>
            </a:ext>
          </a:extLst>
        </xdr:cNvPr>
        <xdr:cNvGrpSpPr/>
      </xdr:nvGrpSpPr>
      <xdr:grpSpPr>
        <a:xfrm>
          <a:off x="4060075" y="2272747"/>
          <a:ext cx="294745" cy="615442"/>
          <a:chOff x="3790950" y="1448652"/>
          <a:chExt cx="289425" cy="609021"/>
        </a:xfrm>
      </xdr:grpSpPr>
      <xdr:sp macro="" textlink="$J$68">
        <xdr:nvSpPr>
          <xdr:cNvPr id="11" name="Abgerundetes Rechteck 10">
            <a:extLst>
              <a:ext uri="{FF2B5EF4-FFF2-40B4-BE49-F238E27FC236}">
                <a16:creationId xmlns:a16="http://schemas.microsoft.com/office/drawing/2014/main" id="{00000000-0008-0000-0100-00000B000000}"/>
              </a:ext>
            </a:extLst>
          </xdr:cNvPr>
          <xdr:cNvSpPr/>
        </xdr:nvSpPr>
        <xdr:spPr>
          <a:xfrm>
            <a:off x="3790950" y="1448652"/>
            <a:ext cx="286806" cy="143148"/>
          </a:xfrm>
          <a:prstGeom prst="roundRect">
            <a:avLst/>
          </a:prstGeom>
          <a:solidFill>
            <a:srgbClr val="CCFFCC"/>
          </a:solidFill>
          <a:ln>
            <a:solidFill>
              <a:srgbClr val="00B050"/>
            </a:solidFill>
          </a:ln>
        </xdr:spPr>
        <xdr:style>
          <a:lnRef idx="1">
            <a:schemeClr val="accent1"/>
          </a:lnRef>
          <a:fillRef idx="1003">
            <a:schemeClr val="lt2"/>
          </a:fillRef>
          <a:effectRef idx="1">
            <a:schemeClr val="accent1"/>
          </a:effectRef>
          <a:fontRef idx="minor">
            <a:schemeClr val="dk1"/>
          </a:fontRef>
        </xdr:style>
        <xdr:txBody>
          <a:bodyPr vertOverflow="clip" horzOverflow="clip" lIns="36000" tIns="36000" rIns="36000" bIns="36000" rtlCol="0" anchor="ctr" anchorCtr="0"/>
          <a:lstStyle/>
          <a:p>
            <a:pPr algn="ctr"/>
            <a:fld id="{417C2ED2-E968-4318-BBED-1904EF79E7F4}" type="TxLink">
              <a:rPr lang="de-CH" sz="800" b="0" i="0" u="none" strike="noStrike">
                <a:solidFill>
                  <a:srgbClr val="000000"/>
                </a:solidFill>
                <a:latin typeface="Calibri"/>
              </a:rPr>
              <a:pPr algn="ctr"/>
              <a:t>0</a:t>
            </a:fld>
            <a:endParaRPr lang="de-CH" sz="800"/>
          </a:p>
        </xdr:txBody>
      </xdr:sp>
      <xdr:sp macro="" textlink="$J$69">
        <xdr:nvSpPr>
          <xdr:cNvPr id="12" name="Abgerundetes Rechteck 11">
            <a:extLst>
              <a:ext uri="{FF2B5EF4-FFF2-40B4-BE49-F238E27FC236}">
                <a16:creationId xmlns:a16="http://schemas.microsoft.com/office/drawing/2014/main" id="{00000000-0008-0000-0100-00000C000000}"/>
              </a:ext>
            </a:extLst>
          </xdr:cNvPr>
          <xdr:cNvSpPr/>
        </xdr:nvSpPr>
        <xdr:spPr>
          <a:xfrm>
            <a:off x="3792085" y="1677252"/>
            <a:ext cx="286806" cy="143148"/>
          </a:xfrm>
          <a:prstGeom prst="roundRect">
            <a:avLst/>
          </a:prstGeom>
          <a:solidFill>
            <a:srgbClr val="FFFF99"/>
          </a:solidFill>
          <a:ln>
            <a:solidFill>
              <a:srgbClr val="FFC000"/>
            </a:solidFill>
          </a:ln>
        </xdr:spPr>
        <xdr:style>
          <a:lnRef idx="1">
            <a:schemeClr val="accent1"/>
          </a:lnRef>
          <a:fillRef idx="1003">
            <a:schemeClr val="lt2"/>
          </a:fillRef>
          <a:effectRef idx="1">
            <a:schemeClr val="accent1"/>
          </a:effectRef>
          <a:fontRef idx="minor">
            <a:schemeClr val="dk1"/>
          </a:fontRef>
        </xdr:style>
        <xdr:txBody>
          <a:bodyPr vertOverflow="clip" horzOverflow="clip" lIns="36000" tIns="36000" rIns="36000" bIns="36000" rtlCol="0" anchor="ctr" anchorCtr="0"/>
          <a:lstStyle/>
          <a:p>
            <a:pPr algn="ctr"/>
            <a:fld id="{F6A10812-B19A-4D69-B288-F65A3782FE37}" type="TxLink">
              <a:rPr lang="de-CH" sz="800" b="0" i="0" u="none" strike="noStrike">
                <a:solidFill>
                  <a:srgbClr val="000000"/>
                </a:solidFill>
                <a:latin typeface="Calibri"/>
              </a:rPr>
              <a:pPr algn="ctr"/>
              <a:t>0</a:t>
            </a:fld>
            <a:endParaRPr lang="de-CH" sz="800"/>
          </a:p>
        </xdr:txBody>
      </xdr:sp>
      <xdr:sp macro="" textlink="$J$70">
        <xdr:nvSpPr>
          <xdr:cNvPr id="13" name="Abgerundetes Rechteck 12">
            <a:extLst>
              <a:ext uri="{FF2B5EF4-FFF2-40B4-BE49-F238E27FC236}">
                <a16:creationId xmlns:a16="http://schemas.microsoft.com/office/drawing/2014/main" id="{00000000-0008-0000-0100-00000D000000}"/>
              </a:ext>
            </a:extLst>
          </xdr:cNvPr>
          <xdr:cNvSpPr/>
        </xdr:nvSpPr>
        <xdr:spPr>
          <a:xfrm>
            <a:off x="3793569" y="1914525"/>
            <a:ext cx="286806" cy="143148"/>
          </a:xfrm>
          <a:prstGeom prst="roundRect">
            <a:avLst/>
          </a:prstGeom>
          <a:solidFill>
            <a:srgbClr val="FF9999"/>
          </a:solidFill>
          <a:ln>
            <a:solidFill>
              <a:srgbClr val="FF0000"/>
            </a:solidFill>
          </a:ln>
        </xdr:spPr>
        <xdr:style>
          <a:lnRef idx="1">
            <a:schemeClr val="accent1"/>
          </a:lnRef>
          <a:fillRef idx="1003">
            <a:schemeClr val="lt2"/>
          </a:fillRef>
          <a:effectRef idx="1">
            <a:schemeClr val="accent1"/>
          </a:effectRef>
          <a:fontRef idx="minor">
            <a:schemeClr val="dk1"/>
          </a:fontRef>
        </xdr:style>
        <xdr:txBody>
          <a:bodyPr vertOverflow="clip" horzOverflow="clip" lIns="36000" tIns="36000" rIns="36000" bIns="36000" rtlCol="0" anchor="ctr" anchorCtr="0"/>
          <a:lstStyle/>
          <a:p>
            <a:pPr algn="ctr"/>
            <a:fld id="{984C3DF6-DECA-49D0-8DDF-CFBD792D4768}" type="TxLink">
              <a:rPr lang="de-CH" sz="800"/>
              <a:pPr algn="ctr"/>
              <a:t>1</a:t>
            </a:fld>
            <a:endParaRPr lang="de-CH" sz="800"/>
          </a:p>
        </xdr:txBody>
      </xdr:sp>
    </xdr:grpSp>
    <xdr:clientData/>
  </xdr:twoCellAnchor>
  <xdr:twoCellAnchor>
    <xdr:from>
      <xdr:col>2</xdr:col>
      <xdr:colOff>1777923</xdr:colOff>
      <xdr:row>14</xdr:row>
      <xdr:rowOff>30517</xdr:rowOff>
    </xdr:from>
    <xdr:to>
      <xdr:col>3</xdr:col>
      <xdr:colOff>880984</xdr:colOff>
      <xdr:row>15</xdr:row>
      <xdr:rowOff>168894</xdr:rowOff>
    </xdr:to>
    <xdr:sp macro="" textlink="">
      <xdr:nvSpPr>
        <xdr:cNvPr id="14" name="Pfeil nach rechts 10">
          <a:extLst>
            <a:ext uri="{FF2B5EF4-FFF2-40B4-BE49-F238E27FC236}">
              <a16:creationId xmlns:a16="http://schemas.microsoft.com/office/drawing/2014/main" id="{00000000-0008-0000-0100-00000E000000}"/>
            </a:ext>
          </a:extLst>
        </xdr:cNvPr>
        <xdr:cNvSpPr/>
      </xdr:nvSpPr>
      <xdr:spPr>
        <a:xfrm rot="16200000">
          <a:off x="2808077" y="2648438"/>
          <a:ext cx="328877" cy="903286"/>
        </a:xfrm>
        <a:prstGeom prst="rightArrow">
          <a:avLst>
            <a:gd name="adj1" fmla="val 50000"/>
            <a:gd name="adj2" fmla="val 100000"/>
          </a:avLst>
        </a:prstGeom>
      </xdr:spPr>
      <xdr:style>
        <a:lnRef idx="1">
          <a:schemeClr val="accent6"/>
        </a:lnRef>
        <a:fillRef idx="2">
          <a:schemeClr val="accent6"/>
        </a:fillRef>
        <a:effectRef idx="1">
          <a:schemeClr val="accent6"/>
        </a:effectRef>
        <a:fontRef idx="minor">
          <a:schemeClr val="dk1"/>
        </a:fontRef>
      </xdr:style>
      <xdr:txBody>
        <a:bodyPr vertOverflow="clip" rtlCol="0" anchor="ctr"/>
        <a:lstStyle/>
        <a:p>
          <a:pPr algn="ctr"/>
          <a:endParaRPr lang="de-CH" sz="1100"/>
        </a:p>
      </xdr:txBody>
    </xdr:sp>
    <xdr:clientData/>
  </xdr:twoCellAnchor>
  <xdr:twoCellAnchor>
    <xdr:from>
      <xdr:col>2</xdr:col>
      <xdr:colOff>1584005</xdr:colOff>
      <xdr:row>17</xdr:row>
      <xdr:rowOff>122780</xdr:rowOff>
    </xdr:from>
    <xdr:to>
      <xdr:col>3</xdr:col>
      <xdr:colOff>1087575</xdr:colOff>
      <xdr:row>20</xdr:row>
      <xdr:rowOff>95251</xdr:rowOff>
    </xdr:to>
    <xdr:sp macro="" textlink="' '!A455">
      <xdr:nvSpPr>
        <xdr:cNvPr id="15" name="Abgerundetes Rechteck 4">
          <a:hlinkClick xmlns:r="http://schemas.openxmlformats.org/officeDocument/2006/relationships" r:id="rId4" tooltip="Ersatzprodukte"/>
          <a:extLst>
            <a:ext uri="{FF2B5EF4-FFF2-40B4-BE49-F238E27FC236}">
              <a16:creationId xmlns:a16="http://schemas.microsoft.com/office/drawing/2014/main" id="{00000000-0008-0000-0100-00000F000000}"/>
            </a:ext>
          </a:extLst>
        </xdr:cNvPr>
        <xdr:cNvSpPr/>
      </xdr:nvSpPr>
      <xdr:spPr>
        <a:xfrm>
          <a:off x="2326955" y="3599405"/>
          <a:ext cx="1303795" cy="543971"/>
        </a:xfrm>
        <a:prstGeom prst="roundRect">
          <a:avLst/>
        </a:prstGeom>
      </xdr:spPr>
      <xdr:style>
        <a:lnRef idx="1">
          <a:schemeClr val="accent6"/>
        </a:lnRef>
        <a:fillRef idx="2">
          <a:schemeClr val="accent6"/>
        </a:fillRef>
        <a:effectRef idx="1">
          <a:schemeClr val="accent6"/>
        </a:effectRef>
        <a:fontRef idx="minor">
          <a:schemeClr val="dk1"/>
        </a:fontRef>
      </xdr:style>
      <xdr:txBody>
        <a:bodyPr vertOverflow="clip" rtlCol="0" anchor="ctr"/>
        <a:lstStyle/>
        <a:p>
          <a:pPr algn="ctr"/>
          <a:fld id="{D1FCFE7D-BC8E-406A-BD86-B4686F5ED611}" type="TxLink">
            <a:rPr lang="de-CH" sz="1100" b="0"/>
            <a:pPr algn="ctr"/>
            <a:t>Technical feasibility</a:t>
          </a:fld>
          <a:endParaRPr lang="de-CH" sz="1100" b="0"/>
        </a:p>
      </xdr:txBody>
    </xdr:sp>
    <xdr:clientData/>
  </xdr:twoCellAnchor>
  <xdr:twoCellAnchor>
    <xdr:from>
      <xdr:col>2</xdr:col>
      <xdr:colOff>1677815</xdr:colOff>
      <xdr:row>16</xdr:row>
      <xdr:rowOff>65315</xdr:rowOff>
    </xdr:from>
    <xdr:to>
      <xdr:col>3</xdr:col>
      <xdr:colOff>977438</xdr:colOff>
      <xdr:row>17</xdr:row>
      <xdr:rowOff>20333</xdr:rowOff>
    </xdr:to>
    <xdr:grpSp>
      <xdr:nvGrpSpPr>
        <xdr:cNvPr id="16" name="Gruppieren 15">
          <a:extLst>
            <a:ext uri="{FF2B5EF4-FFF2-40B4-BE49-F238E27FC236}">
              <a16:creationId xmlns:a16="http://schemas.microsoft.com/office/drawing/2014/main" id="{00000000-0008-0000-0100-000010000000}"/>
            </a:ext>
          </a:extLst>
        </xdr:cNvPr>
        <xdr:cNvGrpSpPr/>
      </xdr:nvGrpSpPr>
      <xdr:grpSpPr>
        <a:xfrm>
          <a:off x="2420765" y="3494315"/>
          <a:ext cx="1099848" cy="145518"/>
          <a:chOff x="492917" y="1313089"/>
          <a:chExt cx="860818" cy="229961"/>
        </a:xfrm>
      </xdr:grpSpPr>
      <xdr:sp macro="" textlink="$J$38">
        <xdr:nvSpPr>
          <xdr:cNvPr id="17" name="Abgerundetes Rechteck 16">
            <a:extLst>
              <a:ext uri="{FF2B5EF4-FFF2-40B4-BE49-F238E27FC236}">
                <a16:creationId xmlns:a16="http://schemas.microsoft.com/office/drawing/2014/main" id="{00000000-0008-0000-0100-000011000000}"/>
              </a:ext>
            </a:extLst>
          </xdr:cNvPr>
          <xdr:cNvSpPr/>
        </xdr:nvSpPr>
        <xdr:spPr>
          <a:xfrm>
            <a:off x="492917" y="1314450"/>
            <a:ext cx="228600" cy="228600"/>
          </a:xfrm>
          <a:prstGeom prst="roundRect">
            <a:avLst/>
          </a:prstGeom>
          <a:solidFill>
            <a:srgbClr val="CCFFCC"/>
          </a:solidFill>
          <a:ln>
            <a:solidFill>
              <a:srgbClr val="00B050"/>
            </a:solidFill>
          </a:ln>
        </xdr:spPr>
        <xdr:style>
          <a:lnRef idx="1">
            <a:schemeClr val="accent1"/>
          </a:lnRef>
          <a:fillRef idx="1003">
            <a:schemeClr val="lt2"/>
          </a:fillRef>
          <a:effectRef idx="1">
            <a:schemeClr val="accent1"/>
          </a:effectRef>
          <a:fontRef idx="minor">
            <a:schemeClr val="dk1"/>
          </a:fontRef>
        </xdr:style>
        <xdr:txBody>
          <a:bodyPr vertOverflow="clip" horzOverflow="clip" lIns="36000" tIns="36000" rIns="36000" bIns="36000" rtlCol="0" anchor="ctr" anchorCtr="0"/>
          <a:lstStyle/>
          <a:p>
            <a:pPr algn="ctr"/>
            <a:fld id="{BD73D8A7-AC45-4510-B614-B4C38A85C3A2}" type="TxLink">
              <a:rPr lang="de-CH" sz="800" b="0" i="0" u="none" strike="noStrike">
                <a:solidFill>
                  <a:srgbClr val="000000"/>
                </a:solidFill>
                <a:latin typeface="Calibri"/>
              </a:rPr>
              <a:pPr algn="ctr"/>
              <a:t>1</a:t>
            </a:fld>
            <a:endParaRPr lang="de-CH" sz="800"/>
          </a:p>
        </xdr:txBody>
      </xdr:sp>
      <xdr:sp macro="" textlink="$J$39">
        <xdr:nvSpPr>
          <xdr:cNvPr id="18" name="Abgerundetes Rechteck 17">
            <a:extLst>
              <a:ext uri="{FF2B5EF4-FFF2-40B4-BE49-F238E27FC236}">
                <a16:creationId xmlns:a16="http://schemas.microsoft.com/office/drawing/2014/main" id="{00000000-0008-0000-0100-000012000000}"/>
              </a:ext>
            </a:extLst>
          </xdr:cNvPr>
          <xdr:cNvSpPr/>
        </xdr:nvSpPr>
        <xdr:spPr>
          <a:xfrm>
            <a:off x="812683" y="1314450"/>
            <a:ext cx="228600" cy="228600"/>
          </a:xfrm>
          <a:prstGeom prst="roundRect">
            <a:avLst/>
          </a:prstGeom>
          <a:solidFill>
            <a:srgbClr val="FFFF99"/>
          </a:solidFill>
          <a:ln>
            <a:solidFill>
              <a:srgbClr val="FFC000"/>
            </a:solidFill>
          </a:ln>
        </xdr:spPr>
        <xdr:style>
          <a:lnRef idx="1">
            <a:schemeClr val="accent1"/>
          </a:lnRef>
          <a:fillRef idx="1003">
            <a:schemeClr val="lt2"/>
          </a:fillRef>
          <a:effectRef idx="1">
            <a:schemeClr val="accent1"/>
          </a:effectRef>
          <a:fontRef idx="minor">
            <a:schemeClr val="dk1"/>
          </a:fontRef>
        </xdr:style>
        <xdr:txBody>
          <a:bodyPr vertOverflow="clip" horzOverflow="clip" lIns="36000" tIns="36000" rIns="36000" bIns="36000" rtlCol="0" anchor="ctr" anchorCtr="0"/>
          <a:lstStyle/>
          <a:p>
            <a:pPr algn="ctr"/>
            <a:fld id="{C2D1D30C-62B7-41EB-87B4-F07AEFFBE258}" type="TxLink">
              <a:rPr lang="de-CH" sz="800" b="0" i="0" u="none" strike="noStrike">
                <a:solidFill>
                  <a:srgbClr val="000000"/>
                </a:solidFill>
                <a:latin typeface="Calibri"/>
              </a:rPr>
              <a:pPr algn="ctr"/>
              <a:t>0</a:t>
            </a:fld>
            <a:endParaRPr lang="de-CH" sz="800"/>
          </a:p>
        </xdr:txBody>
      </xdr:sp>
      <xdr:sp macro="" textlink="$J$40">
        <xdr:nvSpPr>
          <xdr:cNvPr id="19" name="Abgerundetes Rechteck 18">
            <a:extLst>
              <a:ext uri="{FF2B5EF4-FFF2-40B4-BE49-F238E27FC236}">
                <a16:creationId xmlns:a16="http://schemas.microsoft.com/office/drawing/2014/main" id="{00000000-0008-0000-0100-000013000000}"/>
              </a:ext>
            </a:extLst>
          </xdr:cNvPr>
          <xdr:cNvSpPr/>
        </xdr:nvSpPr>
        <xdr:spPr>
          <a:xfrm>
            <a:off x="1125135" y="1313089"/>
            <a:ext cx="228600" cy="228600"/>
          </a:xfrm>
          <a:prstGeom prst="roundRect">
            <a:avLst/>
          </a:prstGeom>
          <a:solidFill>
            <a:srgbClr val="FF9999"/>
          </a:solidFill>
          <a:ln>
            <a:solidFill>
              <a:srgbClr val="FF0000"/>
            </a:solidFill>
          </a:ln>
        </xdr:spPr>
        <xdr:style>
          <a:lnRef idx="1">
            <a:schemeClr val="accent1"/>
          </a:lnRef>
          <a:fillRef idx="1003">
            <a:schemeClr val="lt2"/>
          </a:fillRef>
          <a:effectRef idx="1">
            <a:schemeClr val="accent1"/>
          </a:effectRef>
          <a:fontRef idx="minor">
            <a:schemeClr val="dk1"/>
          </a:fontRef>
        </xdr:style>
        <xdr:txBody>
          <a:bodyPr vertOverflow="clip" horzOverflow="clip" lIns="36000" tIns="36000" rIns="36000" bIns="36000" rtlCol="0" anchor="ctr" anchorCtr="0"/>
          <a:lstStyle/>
          <a:p>
            <a:pPr algn="ctr"/>
            <a:fld id="{7EF0C20C-C32F-4DA5-8356-7ECA318CD99D}" type="TxLink">
              <a:rPr lang="de-CH" sz="800" b="0" i="0" u="none" strike="noStrike">
                <a:solidFill>
                  <a:srgbClr val="000000"/>
                </a:solidFill>
                <a:latin typeface="Calibri"/>
              </a:rPr>
              <a:pPr algn="ctr"/>
              <a:t>0</a:t>
            </a:fld>
            <a:endParaRPr lang="de-CH" sz="800"/>
          </a:p>
        </xdr:txBody>
      </xdr:sp>
    </xdr:grpSp>
    <xdr:clientData/>
  </xdr:twoCellAnchor>
  <xdr:twoCellAnchor>
    <xdr:from>
      <xdr:col>2</xdr:col>
      <xdr:colOff>1313044</xdr:colOff>
      <xdr:row>9</xdr:row>
      <xdr:rowOff>51006</xdr:rowOff>
    </xdr:from>
    <xdr:to>
      <xdr:col>2</xdr:col>
      <xdr:colOff>1657888</xdr:colOff>
      <xdr:row>13</xdr:row>
      <xdr:rowOff>137993</xdr:rowOff>
    </xdr:to>
    <xdr:sp macro="" textlink="">
      <xdr:nvSpPr>
        <xdr:cNvPr id="20" name="Pfeil nach rechts 7">
          <a:extLst>
            <a:ext uri="{FF2B5EF4-FFF2-40B4-BE49-F238E27FC236}">
              <a16:creationId xmlns:a16="http://schemas.microsoft.com/office/drawing/2014/main" id="{00000000-0008-0000-0100-000014000000}"/>
            </a:ext>
          </a:extLst>
        </xdr:cNvPr>
        <xdr:cNvSpPr/>
      </xdr:nvSpPr>
      <xdr:spPr>
        <a:xfrm>
          <a:off x="2055994" y="2003631"/>
          <a:ext cx="344844" cy="848987"/>
        </a:xfrm>
        <a:prstGeom prst="rightArrow">
          <a:avLst>
            <a:gd name="adj1" fmla="val 0"/>
            <a:gd name="adj2" fmla="val 100000"/>
          </a:avLst>
        </a:prstGeom>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ctr"/>
          <a:endParaRPr lang="de-CH" sz="1100" b="1"/>
        </a:p>
      </xdr:txBody>
    </xdr:sp>
    <xdr:clientData/>
  </xdr:twoCellAnchor>
  <xdr:twoCellAnchor>
    <xdr:from>
      <xdr:col>0</xdr:col>
      <xdr:colOff>208989</xdr:colOff>
      <xdr:row>9</xdr:row>
      <xdr:rowOff>182121</xdr:rowOff>
    </xdr:from>
    <xdr:to>
      <xdr:col>2</xdr:col>
      <xdr:colOff>857201</xdr:colOff>
      <xdr:row>12</xdr:row>
      <xdr:rowOff>154592</xdr:rowOff>
    </xdr:to>
    <xdr:sp macro="" textlink="' '!A457">
      <xdr:nvSpPr>
        <xdr:cNvPr id="21" name="Abgerundetes Rechteck 20">
          <a:hlinkClick xmlns:r="http://schemas.openxmlformats.org/officeDocument/2006/relationships" r:id="rId5" tooltip="Zulieferer"/>
          <a:extLst>
            <a:ext uri="{FF2B5EF4-FFF2-40B4-BE49-F238E27FC236}">
              <a16:creationId xmlns:a16="http://schemas.microsoft.com/office/drawing/2014/main" id="{00000000-0008-0000-0100-000015000000}"/>
            </a:ext>
          </a:extLst>
        </xdr:cNvPr>
        <xdr:cNvSpPr/>
      </xdr:nvSpPr>
      <xdr:spPr>
        <a:xfrm>
          <a:off x="208989" y="2134746"/>
          <a:ext cx="1391162" cy="543971"/>
        </a:xfrm>
        <a:prstGeom prst="roundRect">
          <a:avLst/>
        </a:prstGeom>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ctr"/>
          <a:fld id="{69E5B5F0-6FEF-4C05-BCB5-426625C143F0}" type="TxLink">
            <a:rPr lang="de-CH" sz="1100" b="0"/>
            <a:pPr algn="ctr"/>
            <a:t>Legal feasibility</a:t>
          </a:fld>
          <a:endParaRPr lang="de-CH" sz="1100" b="0"/>
        </a:p>
      </xdr:txBody>
    </xdr:sp>
    <xdr:clientData/>
  </xdr:twoCellAnchor>
  <xdr:twoCellAnchor>
    <xdr:from>
      <xdr:col>2</xdr:col>
      <xdr:colOff>940612</xdr:colOff>
      <xdr:row>9</xdr:row>
      <xdr:rowOff>148370</xdr:rowOff>
    </xdr:from>
    <xdr:to>
      <xdr:col>2</xdr:col>
      <xdr:colOff>1235357</xdr:colOff>
      <xdr:row>13</xdr:row>
      <xdr:rowOff>1812</xdr:rowOff>
    </xdr:to>
    <xdr:grpSp>
      <xdr:nvGrpSpPr>
        <xdr:cNvPr id="22" name="Gruppieren 21">
          <a:extLst>
            <a:ext uri="{FF2B5EF4-FFF2-40B4-BE49-F238E27FC236}">
              <a16:creationId xmlns:a16="http://schemas.microsoft.com/office/drawing/2014/main" id="{00000000-0008-0000-0100-000016000000}"/>
            </a:ext>
          </a:extLst>
        </xdr:cNvPr>
        <xdr:cNvGrpSpPr/>
      </xdr:nvGrpSpPr>
      <xdr:grpSpPr>
        <a:xfrm>
          <a:off x="1683562" y="2243870"/>
          <a:ext cx="294745" cy="615442"/>
          <a:chOff x="3790950" y="1448652"/>
          <a:chExt cx="289425" cy="609021"/>
        </a:xfrm>
      </xdr:grpSpPr>
      <xdr:sp macro="" textlink="$J$53">
        <xdr:nvSpPr>
          <xdr:cNvPr id="23" name="Abgerundetes Rechteck 22">
            <a:extLst>
              <a:ext uri="{FF2B5EF4-FFF2-40B4-BE49-F238E27FC236}">
                <a16:creationId xmlns:a16="http://schemas.microsoft.com/office/drawing/2014/main" id="{00000000-0008-0000-0100-000017000000}"/>
              </a:ext>
            </a:extLst>
          </xdr:cNvPr>
          <xdr:cNvSpPr/>
        </xdr:nvSpPr>
        <xdr:spPr>
          <a:xfrm>
            <a:off x="3790950" y="1448652"/>
            <a:ext cx="286806" cy="143148"/>
          </a:xfrm>
          <a:prstGeom prst="roundRect">
            <a:avLst/>
          </a:prstGeom>
          <a:solidFill>
            <a:srgbClr val="CCFFCC"/>
          </a:solidFill>
          <a:ln>
            <a:solidFill>
              <a:srgbClr val="00B050"/>
            </a:solidFill>
          </a:ln>
        </xdr:spPr>
        <xdr:style>
          <a:lnRef idx="1">
            <a:schemeClr val="accent1"/>
          </a:lnRef>
          <a:fillRef idx="1003">
            <a:schemeClr val="lt2"/>
          </a:fillRef>
          <a:effectRef idx="1">
            <a:schemeClr val="accent1"/>
          </a:effectRef>
          <a:fontRef idx="minor">
            <a:schemeClr val="dk1"/>
          </a:fontRef>
        </xdr:style>
        <xdr:txBody>
          <a:bodyPr vertOverflow="clip" horzOverflow="clip" lIns="36000" tIns="36000" rIns="36000" bIns="36000" rtlCol="0" anchor="ctr" anchorCtr="0"/>
          <a:lstStyle/>
          <a:p>
            <a:pPr algn="ctr"/>
            <a:fld id="{C53DE0D1-7FBE-4ACF-A65E-5ACB780B22A9}" type="TxLink">
              <a:rPr lang="de-CH" sz="800" b="0" i="0" u="none" strike="noStrike">
                <a:solidFill>
                  <a:srgbClr val="000000"/>
                </a:solidFill>
                <a:latin typeface="Calibri"/>
              </a:rPr>
              <a:pPr algn="ctr"/>
              <a:t>0</a:t>
            </a:fld>
            <a:endParaRPr lang="de-CH" sz="800"/>
          </a:p>
        </xdr:txBody>
      </xdr:sp>
      <xdr:sp macro="" textlink="$J$54">
        <xdr:nvSpPr>
          <xdr:cNvPr id="24" name="Abgerundetes Rechteck 23">
            <a:extLst>
              <a:ext uri="{FF2B5EF4-FFF2-40B4-BE49-F238E27FC236}">
                <a16:creationId xmlns:a16="http://schemas.microsoft.com/office/drawing/2014/main" id="{00000000-0008-0000-0100-000018000000}"/>
              </a:ext>
            </a:extLst>
          </xdr:cNvPr>
          <xdr:cNvSpPr/>
        </xdr:nvSpPr>
        <xdr:spPr>
          <a:xfrm>
            <a:off x="3792085" y="1677252"/>
            <a:ext cx="286806" cy="143148"/>
          </a:xfrm>
          <a:prstGeom prst="roundRect">
            <a:avLst/>
          </a:prstGeom>
          <a:solidFill>
            <a:srgbClr val="FFFF99"/>
          </a:solidFill>
          <a:ln>
            <a:solidFill>
              <a:srgbClr val="FFC000"/>
            </a:solidFill>
          </a:ln>
        </xdr:spPr>
        <xdr:style>
          <a:lnRef idx="1">
            <a:schemeClr val="accent1"/>
          </a:lnRef>
          <a:fillRef idx="1003">
            <a:schemeClr val="lt2"/>
          </a:fillRef>
          <a:effectRef idx="1">
            <a:schemeClr val="accent1"/>
          </a:effectRef>
          <a:fontRef idx="minor">
            <a:schemeClr val="dk1"/>
          </a:fontRef>
        </xdr:style>
        <xdr:txBody>
          <a:bodyPr vertOverflow="clip" horzOverflow="clip" lIns="36000" tIns="36000" rIns="36000" bIns="36000" rtlCol="0" anchor="ctr" anchorCtr="0"/>
          <a:lstStyle/>
          <a:p>
            <a:pPr algn="ctr"/>
            <a:fld id="{26B4FD1F-133F-43F2-A94C-EC15842FF59B}" type="TxLink">
              <a:rPr lang="de-CH" sz="800" b="0" i="0" u="none" strike="noStrike">
                <a:solidFill>
                  <a:srgbClr val="000000"/>
                </a:solidFill>
                <a:latin typeface="Calibri"/>
              </a:rPr>
              <a:pPr algn="ctr"/>
              <a:t>0</a:t>
            </a:fld>
            <a:endParaRPr lang="de-CH" sz="800"/>
          </a:p>
        </xdr:txBody>
      </xdr:sp>
      <xdr:sp macro="" textlink="$J$55">
        <xdr:nvSpPr>
          <xdr:cNvPr id="25" name="Abgerundetes Rechteck 24">
            <a:extLst>
              <a:ext uri="{FF2B5EF4-FFF2-40B4-BE49-F238E27FC236}">
                <a16:creationId xmlns:a16="http://schemas.microsoft.com/office/drawing/2014/main" id="{00000000-0008-0000-0100-000019000000}"/>
              </a:ext>
            </a:extLst>
          </xdr:cNvPr>
          <xdr:cNvSpPr/>
        </xdr:nvSpPr>
        <xdr:spPr>
          <a:xfrm>
            <a:off x="3793569" y="1914525"/>
            <a:ext cx="286806" cy="143148"/>
          </a:xfrm>
          <a:prstGeom prst="roundRect">
            <a:avLst/>
          </a:prstGeom>
          <a:solidFill>
            <a:srgbClr val="FF9999"/>
          </a:solidFill>
          <a:ln>
            <a:solidFill>
              <a:srgbClr val="FF0000"/>
            </a:solidFill>
          </a:ln>
        </xdr:spPr>
        <xdr:style>
          <a:lnRef idx="1">
            <a:schemeClr val="accent1"/>
          </a:lnRef>
          <a:fillRef idx="1003">
            <a:schemeClr val="lt2"/>
          </a:fillRef>
          <a:effectRef idx="1">
            <a:schemeClr val="accent1"/>
          </a:effectRef>
          <a:fontRef idx="minor">
            <a:schemeClr val="dk1"/>
          </a:fontRef>
        </xdr:style>
        <xdr:txBody>
          <a:bodyPr vertOverflow="clip" horzOverflow="clip" lIns="36000" tIns="36000" rIns="36000" bIns="36000" rtlCol="0" anchor="ctr" anchorCtr="0"/>
          <a:lstStyle/>
          <a:p>
            <a:pPr algn="ctr"/>
            <a:fld id="{8CF7855C-9466-4504-AC19-4FB233375FAF}" type="TxLink">
              <a:rPr lang="de-CH" sz="800"/>
              <a:pPr algn="ctr"/>
              <a:t>1</a:t>
            </a:fld>
            <a:endParaRPr lang="de-CH" sz="800"/>
          </a:p>
        </xdr:txBody>
      </xdr:sp>
    </xdr:grpSp>
    <xdr:clientData/>
  </xdr:twoCellAnchor>
  <xdr:twoCellAnchor>
    <xdr:from>
      <xdr:col>2</xdr:col>
      <xdr:colOff>1734692</xdr:colOff>
      <xdr:row>9</xdr:row>
      <xdr:rowOff>118635</xdr:rowOff>
    </xdr:from>
    <xdr:to>
      <xdr:col>3</xdr:col>
      <xdr:colOff>944597</xdr:colOff>
      <xdr:row>13</xdr:row>
      <xdr:rowOff>117043</xdr:rowOff>
    </xdr:to>
    <xdr:sp macro="" textlink="' '!A456">
      <xdr:nvSpPr>
        <xdr:cNvPr id="26" name="Abgerundetes Rechteck 25">
          <a:hlinkClick xmlns:r="http://schemas.openxmlformats.org/officeDocument/2006/relationships" r:id="rId6" tooltip="Mitbewerber / Rivalität"/>
          <a:extLst>
            <a:ext uri="{FF2B5EF4-FFF2-40B4-BE49-F238E27FC236}">
              <a16:creationId xmlns:a16="http://schemas.microsoft.com/office/drawing/2014/main" id="{00000000-0008-0000-0100-00001A000000}"/>
            </a:ext>
          </a:extLst>
        </xdr:cNvPr>
        <xdr:cNvSpPr/>
      </xdr:nvSpPr>
      <xdr:spPr>
        <a:xfrm>
          <a:off x="2477642" y="2071260"/>
          <a:ext cx="1010130" cy="760408"/>
        </a:xfrm>
        <a:prstGeom prst="roundRect">
          <a:avLst/>
        </a:prstGeom>
      </xdr:spPr>
      <xdr:style>
        <a:lnRef idx="1">
          <a:schemeClr val="accent4"/>
        </a:lnRef>
        <a:fillRef idx="2">
          <a:schemeClr val="accent4"/>
        </a:fillRef>
        <a:effectRef idx="1">
          <a:schemeClr val="accent4"/>
        </a:effectRef>
        <a:fontRef idx="minor">
          <a:schemeClr val="dk1"/>
        </a:fontRef>
      </xdr:style>
      <xdr:txBody>
        <a:bodyPr vertOverflow="clip" rtlCol="0" anchor="t"/>
        <a:lstStyle/>
        <a:p>
          <a:pPr algn="ctr"/>
          <a:fld id="{15DF6345-0C49-41E2-85D4-F32FD8F68961}" type="TxLink">
            <a:rPr lang="de-CH" sz="1100" b="1"/>
            <a:pPr algn="ctr"/>
            <a:t>Resources and time</a:t>
          </a:fld>
          <a:endParaRPr lang="de-CH" sz="1100" b="1"/>
        </a:p>
      </xdr:txBody>
    </xdr:sp>
    <xdr:clientData/>
  </xdr:twoCellAnchor>
  <xdr:twoCellAnchor>
    <xdr:from>
      <xdr:col>2</xdr:col>
      <xdr:colOff>1771094</xdr:colOff>
      <xdr:row>12</xdr:row>
      <xdr:rowOff>31250</xdr:rowOff>
    </xdr:from>
    <xdr:to>
      <xdr:col>3</xdr:col>
      <xdr:colOff>210137</xdr:colOff>
      <xdr:row>12</xdr:row>
      <xdr:rowOff>166076</xdr:rowOff>
    </xdr:to>
    <xdr:sp macro="" textlink="$J$83">
      <xdr:nvSpPr>
        <xdr:cNvPr id="27" name="Abgerundetes Rechteck 26">
          <a:extLst>
            <a:ext uri="{FF2B5EF4-FFF2-40B4-BE49-F238E27FC236}">
              <a16:creationId xmlns:a16="http://schemas.microsoft.com/office/drawing/2014/main" id="{00000000-0008-0000-0100-00001B000000}"/>
            </a:ext>
          </a:extLst>
        </xdr:cNvPr>
        <xdr:cNvSpPr/>
      </xdr:nvSpPr>
      <xdr:spPr>
        <a:xfrm>
          <a:off x="2514044" y="2555375"/>
          <a:ext cx="239268" cy="134826"/>
        </a:xfrm>
        <a:prstGeom prst="roundRect">
          <a:avLst/>
        </a:prstGeom>
        <a:solidFill>
          <a:srgbClr val="CCFFCC"/>
        </a:solidFill>
        <a:ln>
          <a:solidFill>
            <a:srgbClr val="00B050"/>
          </a:solidFill>
        </a:ln>
      </xdr:spPr>
      <xdr:style>
        <a:lnRef idx="1">
          <a:schemeClr val="accent1"/>
        </a:lnRef>
        <a:fillRef idx="1003">
          <a:schemeClr val="lt2"/>
        </a:fillRef>
        <a:effectRef idx="1">
          <a:schemeClr val="accent1"/>
        </a:effectRef>
        <a:fontRef idx="minor">
          <a:schemeClr val="dk1"/>
        </a:fontRef>
      </xdr:style>
      <xdr:txBody>
        <a:bodyPr vertOverflow="clip" horzOverflow="clip" lIns="36000" tIns="36000" rIns="36000" bIns="36000" rtlCol="0" anchor="ctr" anchorCtr="0"/>
        <a:lstStyle/>
        <a:p>
          <a:pPr algn="ctr"/>
          <a:fld id="{E2501752-FFC2-4965-9449-B50BBC4C10E3}" type="TxLink">
            <a:rPr lang="de-CH" sz="800" b="0" i="0" u="none" strike="noStrike">
              <a:solidFill>
                <a:srgbClr val="000000"/>
              </a:solidFill>
              <a:latin typeface="Calibri"/>
            </a:rPr>
            <a:pPr algn="ctr"/>
            <a:t>0</a:t>
          </a:fld>
          <a:endParaRPr lang="de-CH" sz="800"/>
        </a:p>
      </xdr:txBody>
    </xdr:sp>
    <xdr:clientData/>
  </xdr:twoCellAnchor>
  <xdr:twoCellAnchor>
    <xdr:from>
      <xdr:col>3</xdr:col>
      <xdr:colOff>305557</xdr:colOff>
      <xdr:row>12</xdr:row>
      <xdr:rowOff>31250</xdr:rowOff>
    </xdr:from>
    <xdr:to>
      <xdr:col>3</xdr:col>
      <xdr:colOff>544825</xdr:colOff>
      <xdr:row>12</xdr:row>
      <xdr:rowOff>166076</xdr:rowOff>
    </xdr:to>
    <xdr:sp macro="" textlink="$J$84">
      <xdr:nvSpPr>
        <xdr:cNvPr id="28" name="Abgerundetes Rechteck 27">
          <a:extLst>
            <a:ext uri="{FF2B5EF4-FFF2-40B4-BE49-F238E27FC236}">
              <a16:creationId xmlns:a16="http://schemas.microsoft.com/office/drawing/2014/main" id="{00000000-0008-0000-0100-00001C000000}"/>
            </a:ext>
          </a:extLst>
        </xdr:cNvPr>
        <xdr:cNvSpPr/>
      </xdr:nvSpPr>
      <xdr:spPr>
        <a:xfrm>
          <a:off x="2848732" y="2555375"/>
          <a:ext cx="239268" cy="134826"/>
        </a:xfrm>
        <a:prstGeom prst="roundRect">
          <a:avLst/>
        </a:prstGeom>
        <a:solidFill>
          <a:srgbClr val="FFFF99"/>
        </a:solidFill>
        <a:ln>
          <a:solidFill>
            <a:srgbClr val="FFC000"/>
          </a:solidFill>
        </a:ln>
      </xdr:spPr>
      <xdr:style>
        <a:lnRef idx="1">
          <a:schemeClr val="accent1"/>
        </a:lnRef>
        <a:fillRef idx="1003">
          <a:schemeClr val="lt2"/>
        </a:fillRef>
        <a:effectRef idx="1">
          <a:schemeClr val="accent1"/>
        </a:effectRef>
        <a:fontRef idx="minor">
          <a:schemeClr val="dk1"/>
        </a:fontRef>
      </xdr:style>
      <xdr:txBody>
        <a:bodyPr vertOverflow="clip" horzOverflow="clip" lIns="36000" tIns="36000" rIns="36000" bIns="36000" rtlCol="0" anchor="ctr" anchorCtr="0"/>
        <a:lstStyle/>
        <a:p>
          <a:pPr algn="ctr"/>
          <a:fld id="{6A6C81F0-F8CF-44BF-9046-A8FAA93AE5B5}" type="TxLink">
            <a:rPr lang="de-CH" sz="800" b="0" i="0" u="none" strike="noStrike">
              <a:solidFill>
                <a:srgbClr val="000000"/>
              </a:solidFill>
              <a:latin typeface="Calibri"/>
            </a:rPr>
            <a:pPr algn="ctr"/>
            <a:t>0</a:t>
          </a:fld>
          <a:endParaRPr lang="de-CH" sz="800"/>
        </a:p>
      </xdr:txBody>
    </xdr:sp>
    <xdr:clientData/>
  </xdr:twoCellAnchor>
  <xdr:twoCellAnchor>
    <xdr:from>
      <xdr:col>3</xdr:col>
      <xdr:colOff>632589</xdr:colOff>
      <xdr:row>12</xdr:row>
      <xdr:rowOff>30447</xdr:rowOff>
    </xdr:from>
    <xdr:to>
      <xdr:col>3</xdr:col>
      <xdr:colOff>871857</xdr:colOff>
      <xdr:row>12</xdr:row>
      <xdr:rowOff>165273</xdr:rowOff>
    </xdr:to>
    <xdr:sp macro="" textlink="$J$85">
      <xdr:nvSpPr>
        <xdr:cNvPr id="29" name="Abgerundetes Rechteck 28">
          <a:extLst>
            <a:ext uri="{FF2B5EF4-FFF2-40B4-BE49-F238E27FC236}">
              <a16:creationId xmlns:a16="http://schemas.microsoft.com/office/drawing/2014/main" id="{00000000-0008-0000-0100-00001D000000}"/>
            </a:ext>
          </a:extLst>
        </xdr:cNvPr>
        <xdr:cNvSpPr/>
      </xdr:nvSpPr>
      <xdr:spPr>
        <a:xfrm>
          <a:off x="3175764" y="2554572"/>
          <a:ext cx="239268" cy="134826"/>
        </a:xfrm>
        <a:prstGeom prst="roundRect">
          <a:avLst/>
        </a:prstGeom>
        <a:solidFill>
          <a:srgbClr val="FF9999"/>
        </a:solidFill>
        <a:ln>
          <a:solidFill>
            <a:srgbClr val="FF0000"/>
          </a:solidFill>
        </a:ln>
      </xdr:spPr>
      <xdr:style>
        <a:lnRef idx="1">
          <a:schemeClr val="accent1"/>
        </a:lnRef>
        <a:fillRef idx="1003">
          <a:schemeClr val="lt2"/>
        </a:fillRef>
        <a:effectRef idx="1">
          <a:schemeClr val="accent1"/>
        </a:effectRef>
        <a:fontRef idx="minor">
          <a:schemeClr val="dk1"/>
        </a:fontRef>
      </xdr:style>
      <xdr:txBody>
        <a:bodyPr vertOverflow="clip" horzOverflow="clip" lIns="36000" tIns="36000" rIns="36000" bIns="36000" rtlCol="0" anchor="ctr" anchorCtr="0"/>
        <a:lstStyle/>
        <a:p>
          <a:pPr algn="ctr"/>
          <a:fld id="{68D210B0-1696-4886-B27B-2E0B62D2750B}" type="TxLink">
            <a:rPr lang="de-CH" sz="800"/>
            <a:pPr algn="ctr"/>
            <a:t>0</a:t>
          </a:fld>
          <a:endParaRPr lang="de-CH" sz="800"/>
        </a:p>
      </xdr:txBody>
    </xdr:sp>
    <xdr:clientData/>
  </xdr:twoCellAnchor>
  <xdr:twoCellAnchor editAs="oneCell">
    <xdr:from>
      <xdr:col>0</xdr:col>
      <xdr:colOff>57150</xdr:colOff>
      <xdr:row>36</xdr:row>
      <xdr:rowOff>0</xdr:rowOff>
    </xdr:from>
    <xdr:to>
      <xdr:col>0</xdr:col>
      <xdr:colOff>381150</xdr:colOff>
      <xdr:row>37</xdr:row>
      <xdr:rowOff>58765</xdr:rowOff>
    </xdr:to>
    <xdr:grpSp>
      <xdr:nvGrpSpPr>
        <xdr:cNvPr id="39" name="Gruppieren 38">
          <a:hlinkClick xmlns:r="http://schemas.openxmlformats.org/officeDocument/2006/relationships" r:id="rId7"/>
          <a:extLst>
            <a:ext uri="{FF2B5EF4-FFF2-40B4-BE49-F238E27FC236}">
              <a16:creationId xmlns:a16="http://schemas.microsoft.com/office/drawing/2014/main" id="{00000000-0008-0000-0100-000027000000}"/>
            </a:ext>
          </a:extLst>
        </xdr:cNvPr>
        <xdr:cNvGrpSpPr/>
      </xdr:nvGrpSpPr>
      <xdr:grpSpPr>
        <a:xfrm>
          <a:off x="57150" y="8772525"/>
          <a:ext cx="324000" cy="325465"/>
          <a:chOff x="66675" y="4972050"/>
          <a:chExt cx="324000" cy="325465"/>
        </a:xfrm>
      </xdr:grpSpPr>
      <xdr:sp macro="" textlink="">
        <xdr:nvSpPr>
          <xdr:cNvPr id="40" name="Rechteck 39">
            <a:extLst>
              <a:ext uri="{FF2B5EF4-FFF2-40B4-BE49-F238E27FC236}">
                <a16:creationId xmlns:a16="http://schemas.microsoft.com/office/drawing/2014/main" id="{00000000-0008-0000-0100-000028000000}"/>
              </a:ext>
            </a:extLst>
          </xdr:cNvPr>
          <xdr:cNvSpPr>
            <a:spLocks noChangeAspect="1"/>
          </xdr:cNvSpPr>
        </xdr:nvSpPr>
        <xdr:spPr>
          <a:xfrm>
            <a:off x="66675" y="4972050"/>
            <a:ext cx="324000" cy="325465"/>
          </a:xfrm>
          <a:prstGeom prst="rect">
            <a:avLst/>
          </a:prstGeom>
          <a:ln>
            <a:solidFill>
              <a:schemeClr val="accent1">
                <a:lumMod val="60000"/>
                <a:lumOff val="40000"/>
              </a:schemeClr>
            </a:solidFill>
          </a:ln>
          <a:effectLst/>
        </xdr:spPr>
        <xdr:style>
          <a:lnRef idx="1">
            <a:schemeClr val="accent1"/>
          </a:lnRef>
          <a:fillRef idx="3">
            <a:schemeClr val="accent1"/>
          </a:fillRef>
          <a:effectRef idx="2">
            <a:schemeClr val="accent1"/>
          </a:effectRef>
          <a:fontRef idx="minor">
            <a:schemeClr val="lt1"/>
          </a:fontRef>
        </xdr:style>
        <xdr:txBody>
          <a:bodyPr spcFirstLastPara="0" vert="horz" wrap="square" lIns="41949" tIns="34964" rIns="41949" bIns="34964" numCol="1" spcCol="1270" anchor="ctr" anchorCtr="0">
            <a:noAutofit/>
          </a:bodyPr>
          <a:lstStyle/>
          <a:p>
            <a:pPr marL="0" marR="0" lvl="0" indent="0" algn="ctr" defTabSz="466725" rtl="0" eaLnBrk="1" fontAlgn="auto" latinLnBrk="0" hangingPunct="1">
              <a:lnSpc>
                <a:spcPct val="90000"/>
              </a:lnSpc>
              <a:spcBef>
                <a:spcPts val="0"/>
              </a:spcBef>
              <a:spcAft>
                <a:spcPct val="35000"/>
              </a:spcAft>
              <a:buClrTx/>
              <a:buSzTx/>
              <a:buFontTx/>
              <a:buNone/>
              <a:tabLst/>
              <a:defRPr/>
            </a:pPr>
            <a:endParaRPr kumimoji="0" lang="de-CH" sz="1050" b="0" i="0" u="none" strike="noStrike" kern="0" cap="none" spc="0" normalizeH="0" baseline="0">
              <a:ln>
                <a:noFill/>
              </a:ln>
              <a:solidFill>
                <a:prstClr val="white"/>
              </a:solidFill>
              <a:effectLst/>
              <a:uLnTx/>
              <a:uFillTx/>
              <a:latin typeface="Calibri"/>
              <a:ea typeface="+mn-ea"/>
              <a:cs typeface="+mn-cs"/>
            </a:endParaRPr>
          </a:p>
        </xdr:txBody>
      </xdr:sp>
      <xdr:sp macro="" textlink="">
        <xdr:nvSpPr>
          <xdr:cNvPr id="41" name="Pfeil nach oben 40">
            <a:extLst>
              <a:ext uri="{FF2B5EF4-FFF2-40B4-BE49-F238E27FC236}">
                <a16:creationId xmlns:a16="http://schemas.microsoft.com/office/drawing/2014/main" id="{00000000-0008-0000-0100-000029000000}"/>
              </a:ext>
            </a:extLst>
          </xdr:cNvPr>
          <xdr:cNvSpPr>
            <a:spLocks noChangeAspect="1"/>
          </xdr:cNvSpPr>
        </xdr:nvSpPr>
        <xdr:spPr>
          <a:xfrm>
            <a:off x="139160" y="5044782"/>
            <a:ext cx="179030" cy="180000"/>
          </a:xfrm>
          <a:prstGeom prst="upArrow">
            <a:avLst/>
          </a:prstGeom>
          <a:solidFill>
            <a:schemeClr val="bg1"/>
          </a:solidFill>
          <a:ln>
            <a:noFill/>
          </a:ln>
          <a:effectLst/>
        </xdr:spPr>
        <xdr:style>
          <a:lnRef idx="1">
            <a:schemeClr val="accent1"/>
          </a:lnRef>
          <a:fillRef idx="2">
            <a:schemeClr val="accent1"/>
          </a:fillRef>
          <a:effectRef idx="1">
            <a:schemeClr val="accent1"/>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lang="de-CH" sz="1100" baseline="0"/>
          </a:p>
        </xdr:txBody>
      </xdr:sp>
    </xdr:grpSp>
    <xdr:clientData fPrintsWithSheet="0"/>
  </xdr:twoCellAnchor>
  <xdr:twoCellAnchor editAs="oneCell">
    <xdr:from>
      <xdr:col>0</xdr:col>
      <xdr:colOff>57150</xdr:colOff>
      <xdr:row>51</xdr:row>
      <xdr:rowOff>0</xdr:rowOff>
    </xdr:from>
    <xdr:to>
      <xdr:col>0</xdr:col>
      <xdr:colOff>381150</xdr:colOff>
      <xdr:row>52</xdr:row>
      <xdr:rowOff>58765</xdr:rowOff>
    </xdr:to>
    <xdr:grpSp>
      <xdr:nvGrpSpPr>
        <xdr:cNvPr id="42" name="Gruppieren 41">
          <a:hlinkClick xmlns:r="http://schemas.openxmlformats.org/officeDocument/2006/relationships" r:id="rId7"/>
          <a:extLst>
            <a:ext uri="{FF2B5EF4-FFF2-40B4-BE49-F238E27FC236}">
              <a16:creationId xmlns:a16="http://schemas.microsoft.com/office/drawing/2014/main" id="{00000000-0008-0000-0100-00002A000000}"/>
            </a:ext>
          </a:extLst>
        </xdr:cNvPr>
        <xdr:cNvGrpSpPr/>
      </xdr:nvGrpSpPr>
      <xdr:grpSpPr>
        <a:xfrm>
          <a:off x="57150" y="13011150"/>
          <a:ext cx="324000" cy="325465"/>
          <a:chOff x="66675" y="4972050"/>
          <a:chExt cx="324000" cy="325465"/>
        </a:xfrm>
      </xdr:grpSpPr>
      <xdr:sp macro="" textlink="">
        <xdr:nvSpPr>
          <xdr:cNvPr id="43" name="Rechteck 42">
            <a:extLst>
              <a:ext uri="{FF2B5EF4-FFF2-40B4-BE49-F238E27FC236}">
                <a16:creationId xmlns:a16="http://schemas.microsoft.com/office/drawing/2014/main" id="{00000000-0008-0000-0100-00002B000000}"/>
              </a:ext>
            </a:extLst>
          </xdr:cNvPr>
          <xdr:cNvSpPr>
            <a:spLocks noChangeAspect="1"/>
          </xdr:cNvSpPr>
        </xdr:nvSpPr>
        <xdr:spPr>
          <a:xfrm>
            <a:off x="66675" y="4972050"/>
            <a:ext cx="324000" cy="325465"/>
          </a:xfrm>
          <a:prstGeom prst="rect">
            <a:avLst/>
          </a:prstGeom>
          <a:ln>
            <a:solidFill>
              <a:schemeClr val="accent1">
                <a:lumMod val="60000"/>
                <a:lumOff val="40000"/>
              </a:schemeClr>
            </a:solidFill>
          </a:ln>
          <a:effectLst/>
        </xdr:spPr>
        <xdr:style>
          <a:lnRef idx="1">
            <a:schemeClr val="accent1"/>
          </a:lnRef>
          <a:fillRef idx="3">
            <a:schemeClr val="accent1"/>
          </a:fillRef>
          <a:effectRef idx="2">
            <a:schemeClr val="accent1"/>
          </a:effectRef>
          <a:fontRef idx="minor">
            <a:schemeClr val="lt1"/>
          </a:fontRef>
        </xdr:style>
        <xdr:txBody>
          <a:bodyPr spcFirstLastPara="0" vert="horz" wrap="square" lIns="41949" tIns="34964" rIns="41949" bIns="34964" numCol="1" spcCol="1270" anchor="ctr" anchorCtr="0">
            <a:noAutofit/>
          </a:bodyPr>
          <a:lstStyle/>
          <a:p>
            <a:pPr marL="0" marR="0" lvl="0" indent="0" algn="ctr" defTabSz="466725" rtl="0" eaLnBrk="1" fontAlgn="auto" latinLnBrk="0" hangingPunct="1">
              <a:lnSpc>
                <a:spcPct val="90000"/>
              </a:lnSpc>
              <a:spcBef>
                <a:spcPts val="0"/>
              </a:spcBef>
              <a:spcAft>
                <a:spcPct val="35000"/>
              </a:spcAft>
              <a:buClrTx/>
              <a:buSzTx/>
              <a:buFontTx/>
              <a:buNone/>
              <a:tabLst/>
              <a:defRPr/>
            </a:pPr>
            <a:endParaRPr kumimoji="0" lang="de-CH" sz="1050" b="0" i="0" u="none" strike="noStrike" kern="0" cap="none" spc="0" normalizeH="0" baseline="0">
              <a:ln>
                <a:noFill/>
              </a:ln>
              <a:solidFill>
                <a:prstClr val="white"/>
              </a:solidFill>
              <a:effectLst/>
              <a:uLnTx/>
              <a:uFillTx/>
              <a:latin typeface="Calibri"/>
              <a:ea typeface="+mn-ea"/>
              <a:cs typeface="+mn-cs"/>
            </a:endParaRPr>
          </a:p>
        </xdr:txBody>
      </xdr:sp>
      <xdr:sp macro="" textlink="">
        <xdr:nvSpPr>
          <xdr:cNvPr id="44" name="Pfeil nach oben 43">
            <a:extLst>
              <a:ext uri="{FF2B5EF4-FFF2-40B4-BE49-F238E27FC236}">
                <a16:creationId xmlns:a16="http://schemas.microsoft.com/office/drawing/2014/main" id="{00000000-0008-0000-0100-00002C000000}"/>
              </a:ext>
            </a:extLst>
          </xdr:cNvPr>
          <xdr:cNvSpPr>
            <a:spLocks noChangeAspect="1"/>
          </xdr:cNvSpPr>
        </xdr:nvSpPr>
        <xdr:spPr>
          <a:xfrm>
            <a:off x="139160" y="5044782"/>
            <a:ext cx="179030" cy="180000"/>
          </a:xfrm>
          <a:prstGeom prst="upArrow">
            <a:avLst/>
          </a:prstGeom>
          <a:solidFill>
            <a:schemeClr val="bg1"/>
          </a:solidFill>
          <a:ln>
            <a:noFill/>
          </a:ln>
          <a:effectLst/>
        </xdr:spPr>
        <xdr:style>
          <a:lnRef idx="1">
            <a:schemeClr val="accent1"/>
          </a:lnRef>
          <a:fillRef idx="2">
            <a:schemeClr val="accent1"/>
          </a:fillRef>
          <a:effectRef idx="1">
            <a:schemeClr val="accent1"/>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lang="de-CH" sz="1100" baseline="0"/>
          </a:p>
        </xdr:txBody>
      </xdr:sp>
    </xdr:grpSp>
    <xdr:clientData fPrintsWithSheet="0"/>
  </xdr:twoCellAnchor>
  <xdr:twoCellAnchor editAs="oneCell">
    <xdr:from>
      <xdr:col>0</xdr:col>
      <xdr:colOff>57150</xdr:colOff>
      <xdr:row>66</xdr:row>
      <xdr:rowOff>0</xdr:rowOff>
    </xdr:from>
    <xdr:to>
      <xdr:col>0</xdr:col>
      <xdr:colOff>381150</xdr:colOff>
      <xdr:row>67</xdr:row>
      <xdr:rowOff>58765</xdr:rowOff>
    </xdr:to>
    <xdr:grpSp>
      <xdr:nvGrpSpPr>
        <xdr:cNvPr id="45" name="Gruppieren 44">
          <a:hlinkClick xmlns:r="http://schemas.openxmlformats.org/officeDocument/2006/relationships" r:id="rId7"/>
          <a:extLst>
            <a:ext uri="{FF2B5EF4-FFF2-40B4-BE49-F238E27FC236}">
              <a16:creationId xmlns:a16="http://schemas.microsoft.com/office/drawing/2014/main" id="{00000000-0008-0000-0100-00002D000000}"/>
            </a:ext>
          </a:extLst>
        </xdr:cNvPr>
        <xdr:cNvGrpSpPr/>
      </xdr:nvGrpSpPr>
      <xdr:grpSpPr>
        <a:xfrm>
          <a:off x="57150" y="17240250"/>
          <a:ext cx="324000" cy="325465"/>
          <a:chOff x="66675" y="4972050"/>
          <a:chExt cx="324000" cy="325465"/>
        </a:xfrm>
      </xdr:grpSpPr>
      <xdr:sp macro="" textlink="">
        <xdr:nvSpPr>
          <xdr:cNvPr id="46" name="Rechteck 45">
            <a:extLst>
              <a:ext uri="{FF2B5EF4-FFF2-40B4-BE49-F238E27FC236}">
                <a16:creationId xmlns:a16="http://schemas.microsoft.com/office/drawing/2014/main" id="{00000000-0008-0000-0100-00002E000000}"/>
              </a:ext>
            </a:extLst>
          </xdr:cNvPr>
          <xdr:cNvSpPr>
            <a:spLocks noChangeAspect="1"/>
          </xdr:cNvSpPr>
        </xdr:nvSpPr>
        <xdr:spPr>
          <a:xfrm>
            <a:off x="66675" y="4972050"/>
            <a:ext cx="324000" cy="325465"/>
          </a:xfrm>
          <a:prstGeom prst="rect">
            <a:avLst/>
          </a:prstGeom>
          <a:ln>
            <a:solidFill>
              <a:schemeClr val="accent1">
                <a:lumMod val="60000"/>
                <a:lumOff val="40000"/>
              </a:schemeClr>
            </a:solidFill>
          </a:ln>
          <a:effectLst/>
        </xdr:spPr>
        <xdr:style>
          <a:lnRef idx="1">
            <a:schemeClr val="accent1"/>
          </a:lnRef>
          <a:fillRef idx="3">
            <a:schemeClr val="accent1"/>
          </a:fillRef>
          <a:effectRef idx="2">
            <a:schemeClr val="accent1"/>
          </a:effectRef>
          <a:fontRef idx="minor">
            <a:schemeClr val="lt1"/>
          </a:fontRef>
        </xdr:style>
        <xdr:txBody>
          <a:bodyPr spcFirstLastPara="0" vert="horz" wrap="square" lIns="41949" tIns="34964" rIns="41949" bIns="34964" numCol="1" spcCol="1270" anchor="ctr" anchorCtr="0">
            <a:noAutofit/>
          </a:bodyPr>
          <a:lstStyle/>
          <a:p>
            <a:pPr marL="0" marR="0" lvl="0" indent="0" algn="ctr" defTabSz="466725" rtl="0" eaLnBrk="1" fontAlgn="auto" latinLnBrk="0" hangingPunct="1">
              <a:lnSpc>
                <a:spcPct val="90000"/>
              </a:lnSpc>
              <a:spcBef>
                <a:spcPts val="0"/>
              </a:spcBef>
              <a:spcAft>
                <a:spcPct val="35000"/>
              </a:spcAft>
              <a:buClrTx/>
              <a:buSzTx/>
              <a:buFontTx/>
              <a:buNone/>
              <a:tabLst/>
              <a:defRPr/>
            </a:pPr>
            <a:endParaRPr kumimoji="0" lang="de-CH" sz="1050" b="0" i="0" u="none" strike="noStrike" kern="0" cap="none" spc="0" normalizeH="0" baseline="0">
              <a:ln>
                <a:noFill/>
              </a:ln>
              <a:solidFill>
                <a:prstClr val="white"/>
              </a:solidFill>
              <a:effectLst/>
              <a:uLnTx/>
              <a:uFillTx/>
              <a:latin typeface="Calibri"/>
              <a:ea typeface="+mn-ea"/>
              <a:cs typeface="+mn-cs"/>
            </a:endParaRPr>
          </a:p>
        </xdr:txBody>
      </xdr:sp>
      <xdr:sp macro="" textlink="">
        <xdr:nvSpPr>
          <xdr:cNvPr id="47" name="Pfeil nach oben 46">
            <a:extLst>
              <a:ext uri="{FF2B5EF4-FFF2-40B4-BE49-F238E27FC236}">
                <a16:creationId xmlns:a16="http://schemas.microsoft.com/office/drawing/2014/main" id="{00000000-0008-0000-0100-00002F000000}"/>
              </a:ext>
            </a:extLst>
          </xdr:cNvPr>
          <xdr:cNvSpPr>
            <a:spLocks noChangeAspect="1"/>
          </xdr:cNvSpPr>
        </xdr:nvSpPr>
        <xdr:spPr>
          <a:xfrm>
            <a:off x="139160" y="5044782"/>
            <a:ext cx="179030" cy="180000"/>
          </a:xfrm>
          <a:prstGeom prst="upArrow">
            <a:avLst/>
          </a:prstGeom>
          <a:solidFill>
            <a:schemeClr val="bg1"/>
          </a:solidFill>
          <a:ln>
            <a:noFill/>
          </a:ln>
          <a:effectLst/>
        </xdr:spPr>
        <xdr:style>
          <a:lnRef idx="1">
            <a:schemeClr val="accent1"/>
          </a:lnRef>
          <a:fillRef idx="2">
            <a:schemeClr val="accent1"/>
          </a:fillRef>
          <a:effectRef idx="1">
            <a:schemeClr val="accent1"/>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lang="de-CH" sz="1100" baseline="0"/>
          </a:p>
        </xdr:txBody>
      </xdr:sp>
    </xdr:grpSp>
    <xdr:clientData fPrintsWithSheet="0"/>
  </xdr:twoCellAnchor>
  <xdr:twoCellAnchor editAs="oneCell">
    <xdr:from>
      <xdr:col>0</xdr:col>
      <xdr:colOff>57150</xdr:colOff>
      <xdr:row>81</xdr:row>
      <xdr:rowOff>0</xdr:rowOff>
    </xdr:from>
    <xdr:to>
      <xdr:col>0</xdr:col>
      <xdr:colOff>381150</xdr:colOff>
      <xdr:row>82</xdr:row>
      <xdr:rowOff>58765</xdr:rowOff>
    </xdr:to>
    <xdr:grpSp>
      <xdr:nvGrpSpPr>
        <xdr:cNvPr id="48" name="Gruppieren 47">
          <a:hlinkClick xmlns:r="http://schemas.openxmlformats.org/officeDocument/2006/relationships" r:id="rId7"/>
          <a:extLst>
            <a:ext uri="{FF2B5EF4-FFF2-40B4-BE49-F238E27FC236}">
              <a16:creationId xmlns:a16="http://schemas.microsoft.com/office/drawing/2014/main" id="{00000000-0008-0000-0100-000030000000}"/>
            </a:ext>
          </a:extLst>
        </xdr:cNvPr>
        <xdr:cNvGrpSpPr/>
      </xdr:nvGrpSpPr>
      <xdr:grpSpPr>
        <a:xfrm>
          <a:off x="57150" y="21469350"/>
          <a:ext cx="324000" cy="325465"/>
          <a:chOff x="66675" y="4972050"/>
          <a:chExt cx="324000" cy="325465"/>
        </a:xfrm>
      </xdr:grpSpPr>
      <xdr:sp macro="" textlink="">
        <xdr:nvSpPr>
          <xdr:cNvPr id="49" name="Rechteck 48">
            <a:extLst>
              <a:ext uri="{FF2B5EF4-FFF2-40B4-BE49-F238E27FC236}">
                <a16:creationId xmlns:a16="http://schemas.microsoft.com/office/drawing/2014/main" id="{00000000-0008-0000-0100-000031000000}"/>
              </a:ext>
            </a:extLst>
          </xdr:cNvPr>
          <xdr:cNvSpPr>
            <a:spLocks noChangeAspect="1"/>
          </xdr:cNvSpPr>
        </xdr:nvSpPr>
        <xdr:spPr>
          <a:xfrm>
            <a:off x="66675" y="4972050"/>
            <a:ext cx="324000" cy="325465"/>
          </a:xfrm>
          <a:prstGeom prst="rect">
            <a:avLst/>
          </a:prstGeom>
          <a:ln>
            <a:solidFill>
              <a:schemeClr val="accent1">
                <a:lumMod val="60000"/>
                <a:lumOff val="40000"/>
              </a:schemeClr>
            </a:solidFill>
          </a:ln>
          <a:effectLst/>
        </xdr:spPr>
        <xdr:style>
          <a:lnRef idx="1">
            <a:schemeClr val="accent1"/>
          </a:lnRef>
          <a:fillRef idx="3">
            <a:schemeClr val="accent1"/>
          </a:fillRef>
          <a:effectRef idx="2">
            <a:schemeClr val="accent1"/>
          </a:effectRef>
          <a:fontRef idx="minor">
            <a:schemeClr val="lt1"/>
          </a:fontRef>
        </xdr:style>
        <xdr:txBody>
          <a:bodyPr spcFirstLastPara="0" vert="horz" wrap="square" lIns="41949" tIns="34964" rIns="41949" bIns="34964" numCol="1" spcCol="1270" anchor="ctr" anchorCtr="0">
            <a:noAutofit/>
          </a:bodyPr>
          <a:lstStyle/>
          <a:p>
            <a:pPr marL="0" marR="0" lvl="0" indent="0" algn="ctr" defTabSz="466725" rtl="0" eaLnBrk="1" fontAlgn="auto" latinLnBrk="0" hangingPunct="1">
              <a:lnSpc>
                <a:spcPct val="90000"/>
              </a:lnSpc>
              <a:spcBef>
                <a:spcPts val="0"/>
              </a:spcBef>
              <a:spcAft>
                <a:spcPct val="35000"/>
              </a:spcAft>
              <a:buClrTx/>
              <a:buSzTx/>
              <a:buFontTx/>
              <a:buNone/>
              <a:tabLst/>
              <a:defRPr/>
            </a:pPr>
            <a:endParaRPr kumimoji="0" lang="de-CH" sz="1050" b="0" i="0" u="none" strike="noStrike" kern="0" cap="none" spc="0" normalizeH="0" baseline="0">
              <a:ln>
                <a:noFill/>
              </a:ln>
              <a:solidFill>
                <a:prstClr val="white"/>
              </a:solidFill>
              <a:effectLst/>
              <a:uLnTx/>
              <a:uFillTx/>
              <a:latin typeface="Calibri"/>
              <a:ea typeface="+mn-ea"/>
              <a:cs typeface="+mn-cs"/>
            </a:endParaRPr>
          </a:p>
        </xdr:txBody>
      </xdr:sp>
      <xdr:sp macro="" textlink="">
        <xdr:nvSpPr>
          <xdr:cNvPr id="50" name="Pfeil nach oben 49">
            <a:extLst>
              <a:ext uri="{FF2B5EF4-FFF2-40B4-BE49-F238E27FC236}">
                <a16:creationId xmlns:a16="http://schemas.microsoft.com/office/drawing/2014/main" id="{00000000-0008-0000-0100-000032000000}"/>
              </a:ext>
            </a:extLst>
          </xdr:cNvPr>
          <xdr:cNvSpPr>
            <a:spLocks noChangeAspect="1"/>
          </xdr:cNvSpPr>
        </xdr:nvSpPr>
        <xdr:spPr>
          <a:xfrm>
            <a:off x="139160" y="5044782"/>
            <a:ext cx="179030" cy="180000"/>
          </a:xfrm>
          <a:prstGeom prst="upArrow">
            <a:avLst/>
          </a:prstGeom>
          <a:solidFill>
            <a:schemeClr val="bg1"/>
          </a:solidFill>
          <a:ln>
            <a:noFill/>
          </a:ln>
          <a:effectLst/>
        </xdr:spPr>
        <xdr:style>
          <a:lnRef idx="1">
            <a:schemeClr val="accent1"/>
          </a:lnRef>
          <a:fillRef idx="2">
            <a:schemeClr val="accent1"/>
          </a:fillRef>
          <a:effectRef idx="1">
            <a:schemeClr val="accent1"/>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lang="de-CH" sz="1100" baseline="0"/>
          </a:p>
        </xdr:txBody>
      </xdr:sp>
    </xdr:grpSp>
    <xdr:clientData fPrintsWithSheet="0"/>
  </xdr:twoCellAnchor>
  <xdr:twoCellAnchor editAs="oneCell">
    <xdr:from>
      <xdr:col>0</xdr:col>
      <xdr:colOff>57150</xdr:colOff>
      <xdr:row>92</xdr:row>
      <xdr:rowOff>0</xdr:rowOff>
    </xdr:from>
    <xdr:to>
      <xdr:col>0</xdr:col>
      <xdr:colOff>381150</xdr:colOff>
      <xdr:row>93</xdr:row>
      <xdr:rowOff>30190</xdr:rowOff>
    </xdr:to>
    <xdr:grpSp>
      <xdr:nvGrpSpPr>
        <xdr:cNvPr id="51" name="Gruppieren 50">
          <a:hlinkClick xmlns:r="http://schemas.openxmlformats.org/officeDocument/2006/relationships" r:id="rId7"/>
          <a:extLst>
            <a:ext uri="{FF2B5EF4-FFF2-40B4-BE49-F238E27FC236}">
              <a16:creationId xmlns:a16="http://schemas.microsoft.com/office/drawing/2014/main" id="{00000000-0008-0000-0100-000033000000}"/>
            </a:ext>
          </a:extLst>
        </xdr:cNvPr>
        <xdr:cNvGrpSpPr/>
      </xdr:nvGrpSpPr>
      <xdr:grpSpPr>
        <a:xfrm>
          <a:off x="57150" y="24841200"/>
          <a:ext cx="324000" cy="325465"/>
          <a:chOff x="66675" y="4972050"/>
          <a:chExt cx="324000" cy="325465"/>
        </a:xfrm>
      </xdr:grpSpPr>
      <xdr:sp macro="" textlink="">
        <xdr:nvSpPr>
          <xdr:cNvPr id="52" name="Rechteck 51">
            <a:extLst>
              <a:ext uri="{FF2B5EF4-FFF2-40B4-BE49-F238E27FC236}">
                <a16:creationId xmlns:a16="http://schemas.microsoft.com/office/drawing/2014/main" id="{00000000-0008-0000-0100-000034000000}"/>
              </a:ext>
            </a:extLst>
          </xdr:cNvPr>
          <xdr:cNvSpPr>
            <a:spLocks noChangeAspect="1"/>
          </xdr:cNvSpPr>
        </xdr:nvSpPr>
        <xdr:spPr>
          <a:xfrm>
            <a:off x="66675" y="4972050"/>
            <a:ext cx="324000" cy="325465"/>
          </a:xfrm>
          <a:prstGeom prst="rect">
            <a:avLst/>
          </a:prstGeom>
          <a:ln>
            <a:solidFill>
              <a:schemeClr val="accent1">
                <a:lumMod val="60000"/>
                <a:lumOff val="40000"/>
              </a:schemeClr>
            </a:solidFill>
          </a:ln>
          <a:effectLst/>
        </xdr:spPr>
        <xdr:style>
          <a:lnRef idx="1">
            <a:schemeClr val="accent1"/>
          </a:lnRef>
          <a:fillRef idx="3">
            <a:schemeClr val="accent1"/>
          </a:fillRef>
          <a:effectRef idx="2">
            <a:schemeClr val="accent1"/>
          </a:effectRef>
          <a:fontRef idx="minor">
            <a:schemeClr val="lt1"/>
          </a:fontRef>
        </xdr:style>
        <xdr:txBody>
          <a:bodyPr spcFirstLastPara="0" vert="horz" wrap="square" lIns="41949" tIns="34964" rIns="41949" bIns="34964" numCol="1" spcCol="1270" anchor="ctr" anchorCtr="0">
            <a:noAutofit/>
          </a:bodyPr>
          <a:lstStyle/>
          <a:p>
            <a:pPr marL="0" marR="0" lvl="0" indent="0" algn="ctr" defTabSz="466725" rtl="0" eaLnBrk="1" fontAlgn="auto" latinLnBrk="0" hangingPunct="1">
              <a:lnSpc>
                <a:spcPct val="90000"/>
              </a:lnSpc>
              <a:spcBef>
                <a:spcPts val="0"/>
              </a:spcBef>
              <a:spcAft>
                <a:spcPct val="35000"/>
              </a:spcAft>
              <a:buClrTx/>
              <a:buSzTx/>
              <a:buFontTx/>
              <a:buNone/>
              <a:tabLst/>
              <a:defRPr/>
            </a:pPr>
            <a:endParaRPr kumimoji="0" lang="de-CH" sz="1050" b="0" i="0" u="none" strike="noStrike" kern="0" cap="none" spc="0" normalizeH="0" baseline="0">
              <a:ln>
                <a:noFill/>
              </a:ln>
              <a:solidFill>
                <a:prstClr val="white"/>
              </a:solidFill>
              <a:effectLst/>
              <a:uLnTx/>
              <a:uFillTx/>
              <a:latin typeface="Calibri"/>
              <a:ea typeface="+mn-ea"/>
              <a:cs typeface="+mn-cs"/>
            </a:endParaRPr>
          </a:p>
        </xdr:txBody>
      </xdr:sp>
      <xdr:sp macro="" textlink="">
        <xdr:nvSpPr>
          <xdr:cNvPr id="53" name="Pfeil nach oben 52">
            <a:extLst>
              <a:ext uri="{FF2B5EF4-FFF2-40B4-BE49-F238E27FC236}">
                <a16:creationId xmlns:a16="http://schemas.microsoft.com/office/drawing/2014/main" id="{00000000-0008-0000-0100-000035000000}"/>
              </a:ext>
            </a:extLst>
          </xdr:cNvPr>
          <xdr:cNvSpPr>
            <a:spLocks noChangeAspect="1"/>
          </xdr:cNvSpPr>
        </xdr:nvSpPr>
        <xdr:spPr>
          <a:xfrm>
            <a:off x="139160" y="5044782"/>
            <a:ext cx="179030" cy="180000"/>
          </a:xfrm>
          <a:prstGeom prst="upArrow">
            <a:avLst/>
          </a:prstGeom>
          <a:solidFill>
            <a:schemeClr val="bg1"/>
          </a:solidFill>
          <a:ln>
            <a:noFill/>
          </a:ln>
          <a:effectLst/>
        </xdr:spPr>
        <xdr:style>
          <a:lnRef idx="1">
            <a:schemeClr val="accent1"/>
          </a:lnRef>
          <a:fillRef idx="2">
            <a:schemeClr val="accent1"/>
          </a:fillRef>
          <a:effectRef idx="1">
            <a:schemeClr val="accent1"/>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lang="de-CH" sz="1100" baseline="0"/>
          </a:p>
        </xdr:txBody>
      </xdr:sp>
    </xdr:grpSp>
    <xdr:clientData fPrintsWithSheet="0"/>
  </xdr:twoCellAnchor>
  <xdr:twoCellAnchor editAs="oneCell">
    <xdr:from>
      <xdr:col>8</xdr:col>
      <xdr:colOff>133350</xdr:colOff>
      <xdr:row>2</xdr:row>
      <xdr:rowOff>52387</xdr:rowOff>
    </xdr:from>
    <xdr:to>
      <xdr:col>8</xdr:col>
      <xdr:colOff>313350</xdr:colOff>
      <xdr:row>2</xdr:row>
      <xdr:rowOff>232387</xdr:rowOff>
    </xdr:to>
    <xdr:grpSp>
      <xdr:nvGrpSpPr>
        <xdr:cNvPr id="57" name="Gruppieren 47">
          <a:hlinkClick xmlns:r="http://schemas.openxmlformats.org/officeDocument/2006/relationships" r:id="rId8" tooltip="Help"/>
          <a:extLst>
            <a:ext uri="{FF2B5EF4-FFF2-40B4-BE49-F238E27FC236}">
              <a16:creationId xmlns:a16="http://schemas.microsoft.com/office/drawing/2014/main" id="{00000000-0008-0000-0100-000039000000}"/>
            </a:ext>
          </a:extLst>
        </xdr:cNvPr>
        <xdr:cNvGrpSpPr>
          <a:grpSpLocks noChangeAspect="1"/>
        </xdr:cNvGrpSpPr>
      </xdr:nvGrpSpPr>
      <xdr:grpSpPr>
        <a:xfrm>
          <a:off x="9772650" y="614362"/>
          <a:ext cx="180000" cy="180000"/>
          <a:chOff x="8105775" y="571500"/>
          <a:chExt cx="172800" cy="172800"/>
        </a:xfrm>
      </xdr:grpSpPr>
      <xdr:sp macro="" textlink="">
        <xdr:nvSpPr>
          <xdr:cNvPr id="66" name="Rechteck 48">
            <a:extLst>
              <a:ext uri="{FF2B5EF4-FFF2-40B4-BE49-F238E27FC236}">
                <a16:creationId xmlns:a16="http://schemas.microsoft.com/office/drawing/2014/main" id="{00000000-0008-0000-0100-000042000000}"/>
              </a:ext>
            </a:extLst>
          </xdr:cNvPr>
          <xdr:cNvSpPr>
            <a:spLocks noChangeAspect="1"/>
          </xdr:cNvSpPr>
        </xdr:nvSpPr>
        <xdr:spPr>
          <a:xfrm>
            <a:off x="8105775" y="571500"/>
            <a:ext cx="172800" cy="172800"/>
          </a:xfrm>
          <a:prstGeom prst="rect">
            <a:avLst/>
          </a:prstGeom>
          <a:ln/>
          <a:effectLst/>
        </xdr:spPr>
        <xdr:style>
          <a:lnRef idx="1">
            <a:schemeClr val="accent1"/>
          </a:lnRef>
          <a:fillRef idx="3">
            <a:schemeClr val="accent1"/>
          </a:fillRef>
          <a:effectRef idx="2">
            <a:schemeClr val="accent1"/>
          </a:effectRef>
          <a:fontRef idx="minor">
            <a:schemeClr val="lt1"/>
          </a:fontRef>
        </xdr:style>
        <xdr:txBody>
          <a:bodyPr spcFirstLastPara="0" vert="horz" wrap="square" lIns="41949" tIns="34964" rIns="41949" bIns="34964" numCol="1" spcCol="1270" anchor="ctr" anchorCtr="0">
            <a:noAutofit/>
          </a:bodyPr>
          <a:lstStyle/>
          <a:p>
            <a:pPr marL="0" marR="0" lvl="0" indent="0" algn="ctr" defTabSz="466725" rtl="0" eaLnBrk="1" fontAlgn="auto" latinLnBrk="0" hangingPunct="1">
              <a:lnSpc>
                <a:spcPct val="90000"/>
              </a:lnSpc>
              <a:spcBef>
                <a:spcPts val="0"/>
              </a:spcBef>
              <a:spcAft>
                <a:spcPct val="35000"/>
              </a:spcAft>
              <a:buClrTx/>
              <a:buSzTx/>
              <a:buFontTx/>
              <a:buNone/>
              <a:tabLst/>
              <a:defRPr/>
            </a:pPr>
            <a:endParaRPr kumimoji="0" lang="de-CH" sz="1050" b="0" i="0" u="none" strike="noStrike" kern="0" cap="none" spc="0" normalizeH="0" baseline="0">
              <a:ln>
                <a:noFill/>
              </a:ln>
              <a:solidFill>
                <a:prstClr val="white"/>
              </a:solidFill>
              <a:effectLst/>
              <a:uLnTx/>
              <a:uFillTx/>
              <a:latin typeface="Calibri"/>
              <a:ea typeface="+mn-ea"/>
              <a:cs typeface="+mn-cs"/>
            </a:endParaRPr>
          </a:p>
        </xdr:txBody>
      </xdr:sp>
      <xdr:sp macro="" textlink="">
        <xdr:nvSpPr>
          <xdr:cNvPr id="67" name="Textfeld 49">
            <a:extLst>
              <a:ext uri="{FF2B5EF4-FFF2-40B4-BE49-F238E27FC236}">
                <a16:creationId xmlns:a16="http://schemas.microsoft.com/office/drawing/2014/main" id="{00000000-0008-0000-0100-000043000000}"/>
              </a:ext>
            </a:extLst>
          </xdr:cNvPr>
          <xdr:cNvSpPr txBox="1"/>
        </xdr:nvSpPr>
        <xdr:spPr>
          <a:xfrm>
            <a:off x="8152998" y="584162"/>
            <a:ext cx="78355" cy="1474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r>
              <a:rPr lang="de-CH" sz="1000" b="1">
                <a:solidFill>
                  <a:schemeClr val="bg1"/>
                </a:solidFill>
                <a:latin typeface="Arial" pitchFamily="34" charset="0"/>
                <a:cs typeface="Arial" pitchFamily="34" charset="0"/>
              </a:rPr>
              <a:t>?</a:t>
            </a:r>
          </a:p>
        </xdr:txBody>
      </xdr:sp>
    </xdr:grpSp>
    <xdr:clientData fPrintsWithSheet="0"/>
  </xdr:twoCellAnchor>
  <mc:AlternateContent xmlns:mc="http://schemas.openxmlformats.org/markup-compatibility/2006">
    <mc:Choice xmlns:a14="http://schemas.microsoft.com/office/drawing/2010/main" Requires="a14">
      <xdr:twoCellAnchor editAs="oneCell">
        <xdr:from>
          <xdr:col>7</xdr:col>
          <xdr:colOff>1700214</xdr:colOff>
          <xdr:row>0</xdr:row>
          <xdr:rowOff>19049</xdr:rowOff>
        </xdr:from>
        <xdr:to>
          <xdr:col>10</xdr:col>
          <xdr:colOff>147639</xdr:colOff>
          <xdr:row>0</xdr:row>
          <xdr:rowOff>542924</xdr:rowOff>
        </xdr:to>
        <xdr:pic>
          <xdr:nvPicPr>
            <xdr:cNvPr id="61" name="Grafik 59">
              <a:hlinkClick xmlns:r="http://schemas.openxmlformats.org/officeDocument/2006/relationships" r:id="rId9" tooltip="Logo"/>
              <a:extLst>
                <a:ext uri="{FF2B5EF4-FFF2-40B4-BE49-F238E27FC236}">
                  <a16:creationId xmlns:a16="http://schemas.microsoft.com/office/drawing/2014/main" id="{00000000-0008-0000-0100-00003D000000}"/>
                </a:ext>
              </a:extLst>
            </xdr:cNvPr>
            <xdr:cNvPicPr>
              <a:picLocks noChangeAspect="1" noChangeArrowheads="1"/>
              <a:extLst>
                <a:ext uri="{84589F7E-364E-4C9E-8A38-B11213B215E9}">
                  <a14:cameraTool cellRange="Logo!$D$6" spid="_x0000_s220580"/>
                </a:ext>
              </a:extLst>
            </xdr:cNvPicPr>
          </xdr:nvPicPr>
          <xdr:blipFill>
            <a:blip xmlns:r="http://schemas.openxmlformats.org/officeDocument/2006/relationships" r:embed="rId10"/>
            <a:srcRect/>
            <a:stretch>
              <a:fillRect/>
            </a:stretch>
          </xdr:blipFill>
          <xdr:spPr bwMode="auto">
            <a:xfrm>
              <a:off x="8053389" y="19049"/>
              <a:ext cx="2162175" cy="523875"/>
            </a:xfrm>
            <a:prstGeom prst="rect">
              <a:avLst/>
            </a:prstGeom>
            <a:solidFill>
              <a:schemeClr val="bg1"/>
            </a:solidFill>
            <a:ln w="9525">
              <a:noFill/>
              <a:miter lim="800000"/>
              <a:headEnd/>
              <a:tailEnd/>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2562225</xdr:colOff>
          <xdr:row>2</xdr:row>
          <xdr:rowOff>76200</xdr:rowOff>
        </xdr:from>
        <xdr:to>
          <xdr:col>8</xdr:col>
          <xdr:colOff>0</xdr:colOff>
          <xdr:row>2</xdr:row>
          <xdr:rowOff>228600</xdr:rowOff>
        </xdr:to>
        <xdr:sp macro="" textlink="">
          <xdr:nvSpPr>
            <xdr:cNvPr id="220578" name="Drop Down 333" hidden="1">
              <a:extLst>
                <a:ext uri="{63B3BB69-23CF-44E3-9099-C40C66FF867C}">
                  <a14:compatExt spid="_x0000_s220578"/>
                </a:ext>
                <a:ext uri="{FF2B5EF4-FFF2-40B4-BE49-F238E27FC236}">
                  <a16:creationId xmlns:a16="http://schemas.microsoft.com/office/drawing/2014/main" id="{00000000-0008-0000-0100-0000A25D03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0</xdr:col>
      <xdr:colOff>95250</xdr:colOff>
      <xdr:row>0</xdr:row>
      <xdr:rowOff>104775</xdr:rowOff>
    </xdr:from>
    <xdr:to>
      <xdr:col>0</xdr:col>
      <xdr:colOff>419250</xdr:colOff>
      <xdr:row>2</xdr:row>
      <xdr:rowOff>49240</xdr:rowOff>
    </xdr:to>
    <xdr:grpSp>
      <xdr:nvGrpSpPr>
        <xdr:cNvPr id="2" name="Gruppieren 1">
          <a:hlinkClick xmlns:r="http://schemas.openxmlformats.org/officeDocument/2006/relationships" r:id="rId1" tooltip="Home"/>
          <a:extLst>
            <a:ext uri="{FF2B5EF4-FFF2-40B4-BE49-F238E27FC236}">
              <a16:creationId xmlns:a16="http://schemas.microsoft.com/office/drawing/2014/main" id="{00000000-0008-0000-0200-000002000000}"/>
            </a:ext>
          </a:extLst>
        </xdr:cNvPr>
        <xdr:cNvGrpSpPr/>
      </xdr:nvGrpSpPr>
      <xdr:grpSpPr>
        <a:xfrm>
          <a:off x="95250" y="104775"/>
          <a:ext cx="324000" cy="325465"/>
          <a:chOff x="12729063" y="1298331"/>
          <a:chExt cx="324000" cy="323267"/>
        </a:xfrm>
      </xdr:grpSpPr>
      <xdr:sp macro="" textlink="">
        <xdr:nvSpPr>
          <xdr:cNvPr id="3" name="Rechteck 2">
            <a:extLst>
              <a:ext uri="{FF2B5EF4-FFF2-40B4-BE49-F238E27FC236}">
                <a16:creationId xmlns:a16="http://schemas.microsoft.com/office/drawing/2014/main" id="{00000000-0008-0000-0200-000003000000}"/>
              </a:ext>
            </a:extLst>
          </xdr:cNvPr>
          <xdr:cNvSpPr>
            <a:spLocks noChangeAspect="1"/>
          </xdr:cNvSpPr>
        </xdr:nvSpPr>
        <xdr:spPr>
          <a:xfrm>
            <a:off x="12729063" y="1298331"/>
            <a:ext cx="324000" cy="323267"/>
          </a:xfrm>
          <a:prstGeom prst="rect">
            <a:avLst/>
          </a:prstGeom>
          <a:ln>
            <a:solidFill>
              <a:schemeClr val="accent1">
                <a:lumMod val="60000"/>
                <a:lumOff val="40000"/>
              </a:schemeClr>
            </a:solidFill>
          </a:ln>
          <a:effectLst/>
        </xdr:spPr>
        <xdr:style>
          <a:lnRef idx="1">
            <a:schemeClr val="accent1"/>
          </a:lnRef>
          <a:fillRef idx="3">
            <a:schemeClr val="accent1"/>
          </a:fillRef>
          <a:effectRef idx="2">
            <a:schemeClr val="accent1"/>
          </a:effectRef>
          <a:fontRef idx="minor">
            <a:schemeClr val="lt1"/>
          </a:fontRef>
        </xdr:style>
        <xdr:txBody>
          <a:bodyPr spcFirstLastPara="0" vert="horz" wrap="square" lIns="41949" tIns="34964" rIns="41949" bIns="34964" numCol="1" spcCol="1270" anchor="ctr" anchorCtr="0">
            <a:noAutofit/>
          </a:bodyPr>
          <a:lstStyle/>
          <a:p>
            <a:pPr marL="0" marR="0" lvl="0" indent="0" algn="ctr" defTabSz="466725" rtl="0" eaLnBrk="1" fontAlgn="auto" latinLnBrk="0" hangingPunct="1">
              <a:lnSpc>
                <a:spcPct val="90000"/>
              </a:lnSpc>
              <a:spcBef>
                <a:spcPts val="0"/>
              </a:spcBef>
              <a:spcAft>
                <a:spcPct val="35000"/>
              </a:spcAft>
              <a:buClrTx/>
              <a:buSzTx/>
              <a:buFontTx/>
              <a:buNone/>
              <a:tabLst/>
              <a:defRPr/>
            </a:pPr>
            <a:endParaRPr kumimoji="0" lang="de-CH" sz="1050" b="0" i="0" u="none" strike="noStrike" kern="0" cap="none" spc="0" normalizeH="0" baseline="0">
              <a:ln>
                <a:noFill/>
              </a:ln>
              <a:solidFill>
                <a:prstClr val="white"/>
              </a:solidFill>
              <a:effectLst/>
              <a:uLnTx/>
              <a:uFillTx/>
              <a:latin typeface="Calibri"/>
              <a:ea typeface="+mn-ea"/>
              <a:cs typeface="+mn-cs"/>
            </a:endParaRPr>
          </a:p>
        </xdr:txBody>
      </xdr:sp>
      <xdr:pic>
        <xdr:nvPicPr>
          <xdr:cNvPr id="4" name="Grafik 3" descr="http://www.clker.com/cliparts/Z/I/5/L/X/x/white-house-md.png">
            <a:extLst>
              <a:ext uri="{FF2B5EF4-FFF2-40B4-BE49-F238E27FC236}">
                <a16:creationId xmlns:a16="http://schemas.microsoft.com/office/drawing/2014/main" id="{00000000-0008-0000-02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786214" y="1345223"/>
            <a:ext cx="228255" cy="216000"/>
          </a:xfrm>
          <a:prstGeom prst="rect">
            <a:avLst/>
          </a:prstGeom>
          <a:noFill/>
          <a:extLst>
            <a:ext uri="{909E8E84-426E-40DD-AFC4-6F175D3DCCD1}">
              <a14:hiddenFill xmlns:a14="http://schemas.microsoft.com/office/drawing/2010/main">
                <a:solidFill>
                  <a:srgbClr val="FFFFFF"/>
                </a:solidFill>
              </a14:hiddenFill>
            </a:ext>
          </a:extLst>
        </xdr:spPr>
      </xdr:pic>
    </xdr:grpSp>
    <xdr:clientData fPrintsWithSheet="0"/>
  </xdr:twoCellAnchor>
  <xdr:twoCellAnchor editAs="oneCell">
    <xdr:from>
      <xdr:col>3</xdr:col>
      <xdr:colOff>766757</xdr:colOff>
      <xdr:row>5</xdr:row>
      <xdr:rowOff>142876</xdr:rowOff>
    </xdr:from>
    <xdr:to>
      <xdr:col>4</xdr:col>
      <xdr:colOff>2750</xdr:colOff>
      <xdr:row>5</xdr:row>
      <xdr:rowOff>392524</xdr:rowOff>
    </xdr:to>
    <xdr:pic>
      <xdr:nvPicPr>
        <xdr:cNvPr id="7" name="Grafik 6">
          <a:extLst>
            <a:ext uri="{FF2B5EF4-FFF2-40B4-BE49-F238E27FC236}">
              <a16:creationId xmlns:a16="http://schemas.microsoft.com/office/drawing/2014/main" id="{00000000-0008-0000-0200-000007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452682" y="990601"/>
          <a:ext cx="1512468" cy="249648"/>
        </a:xfrm>
        <a:prstGeom prst="rect">
          <a:avLst/>
        </a:prstGeom>
      </xdr:spPr>
    </xdr:pic>
    <xdr:clientData fLock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iSerge/Dropbox/@fileswork/@Unterricht/@iManagement/009_Qualit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PI"/>
      <sheetName val=" "/>
      <sheetName val="Menu QM"/>
      <sheetName val="Q-Planung"/>
      <sheetName val="Q-Steuerung"/>
      <sheetName val="Q-Pruefung"/>
      <sheetName val="Q-Sicherung"/>
      <sheetName val="Produkte"/>
      <sheetName val="HQ1"/>
      <sheetName val="HQ2"/>
      <sheetName val="HQ3"/>
      <sheetName val="HQ4"/>
      <sheetName val="HQ5"/>
      <sheetName val="Kunden"/>
      <sheetName val="Fishbone"/>
      <sheetName val="Pareto"/>
      <sheetName val="Risikomgmt"/>
      <sheetName val="PESTLE"/>
      <sheetName val="Branchenstruktur"/>
      <sheetName val="Kernaktivitäten"/>
      <sheetName val="Kernkompetenzen"/>
      <sheetName val="Potenzial"/>
      <sheetName val="Swot-Analyse"/>
      <sheetName val="Markt"/>
      <sheetName val="Portfolio"/>
      <sheetName val="Lebenszyklus"/>
      <sheetName val="Kommunikation"/>
      <sheetName val="Matrix"/>
      <sheetName val="Kundenbeziehung"/>
      <sheetName val="Segmente"/>
      <sheetName val="Distribution"/>
      <sheetName val="SinusMilieu"/>
      <sheetName val="Marketingmix"/>
      <sheetName val="Einnahmen"/>
      <sheetName val="Kosten"/>
      <sheetName val="Marketingplan"/>
      <sheetName val="Rentabilität"/>
      <sheetName val="Zukunftsszenarien"/>
      <sheetName val="Kennzahlenanalyse"/>
      <sheetName val="Benchmark"/>
      <sheetName val="Forces"/>
      <sheetName val="Chances"/>
      <sheetName val="Help"/>
      <sheetName val="2Prozesse"/>
      <sheetName val="2Strategi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6">
          <cell r="F6" t="str">
            <v>Bars</v>
          </cell>
        </row>
        <row r="7">
          <cell r="E7" t="str">
            <v>Reason 20</v>
          </cell>
          <cell r="F7">
            <v>20</v>
          </cell>
          <cell r="H7">
            <v>9.5238095238095233E-2</v>
          </cell>
        </row>
        <row r="8">
          <cell r="F8">
            <v>19</v>
          </cell>
        </row>
        <row r="9">
          <cell r="F9">
            <v>18</v>
          </cell>
        </row>
        <row r="10">
          <cell r="F10">
            <v>17</v>
          </cell>
        </row>
        <row r="11">
          <cell r="F11">
            <v>16</v>
          </cell>
        </row>
        <row r="12">
          <cell r="F12">
            <v>15</v>
          </cell>
        </row>
        <row r="13">
          <cell r="F13">
            <v>14</v>
          </cell>
        </row>
        <row r="14">
          <cell r="F14">
            <v>13</v>
          </cell>
        </row>
        <row r="15">
          <cell r="F15">
            <v>12</v>
          </cell>
        </row>
        <row r="16">
          <cell r="F16">
            <v>11</v>
          </cell>
        </row>
        <row r="17">
          <cell r="F17">
            <v>10</v>
          </cell>
        </row>
        <row r="18">
          <cell r="F18">
            <v>9</v>
          </cell>
        </row>
        <row r="19">
          <cell r="F19">
            <v>8</v>
          </cell>
        </row>
        <row r="20">
          <cell r="F20">
            <v>7</v>
          </cell>
        </row>
        <row r="21">
          <cell r="F21">
            <v>6</v>
          </cell>
        </row>
        <row r="22">
          <cell r="F22">
            <v>5</v>
          </cell>
        </row>
        <row r="23">
          <cell r="F23">
            <v>4</v>
          </cell>
        </row>
        <row r="24">
          <cell r="F24">
            <v>3</v>
          </cell>
        </row>
        <row r="25">
          <cell r="F25">
            <v>2</v>
          </cell>
        </row>
        <row r="26">
          <cell r="F26">
            <v>1</v>
          </cell>
        </row>
      </sheetData>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defPPr algn="ctr">
          <a:defRPr sz="1100" baseline="0"/>
        </a:defPPr>
      </a:lstStyle>
      <a:style>
        <a:lnRef idx="1">
          <a:schemeClr val="accent1"/>
        </a:lnRef>
        <a:fillRef idx="2">
          <a:schemeClr val="accent1"/>
        </a:fillRef>
        <a:effectRef idx="1">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omments" Target="../comments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FF3300"/>
  </sheetPr>
  <dimension ref="A1:AA848"/>
  <sheetViews>
    <sheetView topLeftCell="A434" zoomScaleNormal="100" workbookViewId="0">
      <selection activeCell="C462" sqref="C462"/>
    </sheetView>
  </sheetViews>
  <sheetFormatPr baseColWidth="10" defaultColWidth="11.42578125" defaultRowHeight="12.75" x14ac:dyDescent="0.2"/>
  <cols>
    <col min="1" max="1" width="37.5703125" style="107" customWidth="1"/>
    <col min="2" max="2" width="4" style="15" hidden="1" customWidth="1"/>
    <col min="3" max="3" width="41" style="108" bestFit="1" customWidth="1"/>
    <col min="4" max="4" width="45.7109375" style="108" customWidth="1"/>
    <col min="5" max="5" width="34" style="15" customWidth="1"/>
    <col min="6" max="6" width="48.5703125" style="108" customWidth="1"/>
    <col min="7" max="7" width="42.140625" style="109" customWidth="1"/>
    <col min="8" max="8" width="11.42578125" style="15" customWidth="1"/>
    <col min="9" max="9" width="11.42578125" style="8"/>
    <col min="10" max="10" width="11.42578125" style="1"/>
    <col min="11" max="11" width="11.42578125" style="8"/>
    <col min="12" max="24" width="11.42578125" style="15"/>
    <col min="25" max="25" width="14.85546875" style="15" customWidth="1"/>
    <col min="26" max="26" width="14.85546875" style="2" hidden="1" customWidth="1"/>
    <col min="27" max="27" width="14.85546875" style="15" customWidth="1"/>
    <col min="28" max="256" width="11.42578125" style="15"/>
    <col min="257" max="257" width="41.5703125" style="15" customWidth="1"/>
    <col min="258" max="258" width="12.85546875" style="15" customWidth="1"/>
    <col min="259" max="263" width="34" style="15" customWidth="1"/>
    <col min="264" max="512" width="11.42578125" style="15"/>
    <col min="513" max="513" width="41.5703125" style="15" customWidth="1"/>
    <col min="514" max="514" width="12.85546875" style="15" customWidth="1"/>
    <col min="515" max="519" width="34" style="15" customWidth="1"/>
    <col min="520" max="768" width="11.42578125" style="15"/>
    <col min="769" max="769" width="41.5703125" style="15" customWidth="1"/>
    <col min="770" max="770" width="12.85546875" style="15" customWidth="1"/>
    <col min="771" max="775" width="34" style="15" customWidth="1"/>
    <col min="776" max="1024" width="11.42578125" style="15"/>
    <col min="1025" max="1025" width="41.5703125" style="15" customWidth="1"/>
    <col min="1026" max="1026" width="12.85546875" style="15" customWidth="1"/>
    <col min="1027" max="1031" width="34" style="15" customWidth="1"/>
    <col min="1032" max="1280" width="11.42578125" style="15"/>
    <col min="1281" max="1281" width="41.5703125" style="15" customWidth="1"/>
    <col min="1282" max="1282" width="12.85546875" style="15" customWidth="1"/>
    <col min="1283" max="1287" width="34" style="15" customWidth="1"/>
    <col min="1288" max="1536" width="11.42578125" style="15"/>
    <col min="1537" max="1537" width="41.5703125" style="15" customWidth="1"/>
    <col min="1538" max="1538" width="12.85546875" style="15" customWidth="1"/>
    <col min="1539" max="1543" width="34" style="15" customWidth="1"/>
    <col min="1544" max="1792" width="11.42578125" style="15"/>
    <col min="1793" max="1793" width="41.5703125" style="15" customWidth="1"/>
    <col min="1794" max="1794" width="12.85546875" style="15" customWidth="1"/>
    <col min="1795" max="1799" width="34" style="15" customWidth="1"/>
    <col min="1800" max="2048" width="11.42578125" style="15"/>
    <col min="2049" max="2049" width="41.5703125" style="15" customWidth="1"/>
    <col min="2050" max="2050" width="12.85546875" style="15" customWidth="1"/>
    <col min="2051" max="2055" width="34" style="15" customWidth="1"/>
    <col min="2056" max="2304" width="11.42578125" style="15"/>
    <col min="2305" max="2305" width="41.5703125" style="15" customWidth="1"/>
    <col min="2306" max="2306" width="12.85546875" style="15" customWidth="1"/>
    <col min="2307" max="2311" width="34" style="15" customWidth="1"/>
    <col min="2312" max="2560" width="11.42578125" style="15"/>
    <col min="2561" max="2561" width="41.5703125" style="15" customWidth="1"/>
    <col min="2562" max="2562" width="12.85546875" style="15" customWidth="1"/>
    <col min="2563" max="2567" width="34" style="15" customWidth="1"/>
    <col min="2568" max="2816" width="11.42578125" style="15"/>
    <col min="2817" max="2817" width="41.5703125" style="15" customWidth="1"/>
    <col min="2818" max="2818" width="12.85546875" style="15" customWidth="1"/>
    <col min="2819" max="2823" width="34" style="15" customWidth="1"/>
    <col min="2824" max="3072" width="11.42578125" style="15"/>
    <col min="3073" max="3073" width="41.5703125" style="15" customWidth="1"/>
    <col min="3074" max="3074" width="12.85546875" style="15" customWidth="1"/>
    <col min="3075" max="3079" width="34" style="15" customWidth="1"/>
    <col min="3080" max="3328" width="11.42578125" style="15"/>
    <col min="3329" max="3329" width="41.5703125" style="15" customWidth="1"/>
    <col min="3330" max="3330" width="12.85546875" style="15" customWidth="1"/>
    <col min="3331" max="3335" width="34" style="15" customWidth="1"/>
    <col min="3336" max="3584" width="11.42578125" style="15"/>
    <col min="3585" max="3585" width="41.5703125" style="15" customWidth="1"/>
    <col min="3586" max="3586" width="12.85546875" style="15" customWidth="1"/>
    <col min="3587" max="3591" width="34" style="15" customWidth="1"/>
    <col min="3592" max="3840" width="11.42578125" style="15"/>
    <col min="3841" max="3841" width="41.5703125" style="15" customWidth="1"/>
    <col min="3842" max="3842" width="12.85546875" style="15" customWidth="1"/>
    <col min="3843" max="3847" width="34" style="15" customWidth="1"/>
    <col min="3848" max="4096" width="11.42578125" style="15"/>
    <col min="4097" max="4097" width="41.5703125" style="15" customWidth="1"/>
    <col min="4098" max="4098" width="12.85546875" style="15" customWidth="1"/>
    <col min="4099" max="4103" width="34" style="15" customWidth="1"/>
    <col min="4104" max="4352" width="11.42578125" style="15"/>
    <col min="4353" max="4353" width="41.5703125" style="15" customWidth="1"/>
    <col min="4354" max="4354" width="12.85546875" style="15" customWidth="1"/>
    <col min="4355" max="4359" width="34" style="15" customWidth="1"/>
    <col min="4360" max="4608" width="11.42578125" style="15"/>
    <col min="4609" max="4609" width="41.5703125" style="15" customWidth="1"/>
    <col min="4610" max="4610" width="12.85546875" style="15" customWidth="1"/>
    <col min="4611" max="4615" width="34" style="15" customWidth="1"/>
    <col min="4616" max="4864" width="11.42578125" style="15"/>
    <col min="4865" max="4865" width="41.5703125" style="15" customWidth="1"/>
    <col min="4866" max="4866" width="12.85546875" style="15" customWidth="1"/>
    <col min="4867" max="4871" width="34" style="15" customWidth="1"/>
    <col min="4872" max="5120" width="11.42578125" style="15"/>
    <col min="5121" max="5121" width="41.5703125" style="15" customWidth="1"/>
    <col min="5122" max="5122" width="12.85546875" style="15" customWidth="1"/>
    <col min="5123" max="5127" width="34" style="15" customWidth="1"/>
    <col min="5128" max="5376" width="11.42578125" style="15"/>
    <col min="5377" max="5377" width="41.5703125" style="15" customWidth="1"/>
    <col min="5378" max="5378" width="12.85546875" style="15" customWidth="1"/>
    <col min="5379" max="5383" width="34" style="15" customWidth="1"/>
    <col min="5384" max="5632" width="11.42578125" style="15"/>
    <col min="5633" max="5633" width="41.5703125" style="15" customWidth="1"/>
    <col min="5634" max="5634" width="12.85546875" style="15" customWidth="1"/>
    <col min="5635" max="5639" width="34" style="15" customWidth="1"/>
    <col min="5640" max="5888" width="11.42578125" style="15"/>
    <col min="5889" max="5889" width="41.5703125" style="15" customWidth="1"/>
    <col min="5890" max="5890" width="12.85546875" style="15" customWidth="1"/>
    <col min="5891" max="5895" width="34" style="15" customWidth="1"/>
    <col min="5896" max="6144" width="11.42578125" style="15"/>
    <col min="6145" max="6145" width="41.5703125" style="15" customWidth="1"/>
    <col min="6146" max="6146" width="12.85546875" style="15" customWidth="1"/>
    <col min="6147" max="6151" width="34" style="15" customWidth="1"/>
    <col min="6152" max="6400" width="11.42578125" style="15"/>
    <col min="6401" max="6401" width="41.5703125" style="15" customWidth="1"/>
    <col min="6402" max="6402" width="12.85546875" style="15" customWidth="1"/>
    <col min="6403" max="6407" width="34" style="15" customWidth="1"/>
    <col min="6408" max="6656" width="11.42578125" style="15"/>
    <col min="6657" max="6657" width="41.5703125" style="15" customWidth="1"/>
    <col min="6658" max="6658" width="12.85546875" style="15" customWidth="1"/>
    <col min="6659" max="6663" width="34" style="15" customWidth="1"/>
    <col min="6664" max="6912" width="11.42578125" style="15"/>
    <col min="6913" max="6913" width="41.5703125" style="15" customWidth="1"/>
    <col min="6914" max="6914" width="12.85546875" style="15" customWidth="1"/>
    <col min="6915" max="6919" width="34" style="15" customWidth="1"/>
    <col min="6920" max="7168" width="11.42578125" style="15"/>
    <col min="7169" max="7169" width="41.5703125" style="15" customWidth="1"/>
    <col min="7170" max="7170" width="12.85546875" style="15" customWidth="1"/>
    <col min="7171" max="7175" width="34" style="15" customWidth="1"/>
    <col min="7176" max="7424" width="11.42578125" style="15"/>
    <col min="7425" max="7425" width="41.5703125" style="15" customWidth="1"/>
    <col min="7426" max="7426" width="12.85546875" style="15" customWidth="1"/>
    <col min="7427" max="7431" width="34" style="15" customWidth="1"/>
    <col min="7432" max="7680" width="11.42578125" style="15"/>
    <col min="7681" max="7681" width="41.5703125" style="15" customWidth="1"/>
    <col min="7682" max="7682" width="12.85546875" style="15" customWidth="1"/>
    <col min="7683" max="7687" width="34" style="15" customWidth="1"/>
    <col min="7688" max="7936" width="11.42578125" style="15"/>
    <col min="7937" max="7937" width="41.5703125" style="15" customWidth="1"/>
    <col min="7938" max="7938" width="12.85546875" style="15" customWidth="1"/>
    <col min="7939" max="7943" width="34" style="15" customWidth="1"/>
    <col min="7944" max="8192" width="11.42578125" style="15"/>
    <col min="8193" max="8193" width="41.5703125" style="15" customWidth="1"/>
    <col min="8194" max="8194" width="12.85546875" style="15" customWidth="1"/>
    <col min="8195" max="8199" width="34" style="15" customWidth="1"/>
    <col min="8200" max="8448" width="11.42578125" style="15"/>
    <col min="8449" max="8449" width="41.5703125" style="15" customWidth="1"/>
    <col min="8450" max="8450" width="12.85546875" style="15" customWidth="1"/>
    <col min="8451" max="8455" width="34" style="15" customWidth="1"/>
    <col min="8456" max="8704" width="11.42578125" style="15"/>
    <col min="8705" max="8705" width="41.5703125" style="15" customWidth="1"/>
    <col min="8706" max="8706" width="12.85546875" style="15" customWidth="1"/>
    <col min="8707" max="8711" width="34" style="15" customWidth="1"/>
    <col min="8712" max="8960" width="11.42578125" style="15"/>
    <col min="8961" max="8961" width="41.5703125" style="15" customWidth="1"/>
    <col min="8962" max="8962" width="12.85546875" style="15" customWidth="1"/>
    <col min="8963" max="8967" width="34" style="15" customWidth="1"/>
    <col min="8968" max="9216" width="11.42578125" style="15"/>
    <col min="9217" max="9217" width="41.5703125" style="15" customWidth="1"/>
    <col min="9218" max="9218" width="12.85546875" style="15" customWidth="1"/>
    <col min="9219" max="9223" width="34" style="15" customWidth="1"/>
    <col min="9224" max="9472" width="11.42578125" style="15"/>
    <col min="9473" max="9473" width="41.5703125" style="15" customWidth="1"/>
    <col min="9474" max="9474" width="12.85546875" style="15" customWidth="1"/>
    <col min="9475" max="9479" width="34" style="15" customWidth="1"/>
    <col min="9480" max="9728" width="11.42578125" style="15"/>
    <col min="9729" max="9729" width="41.5703125" style="15" customWidth="1"/>
    <col min="9730" max="9730" width="12.85546875" style="15" customWidth="1"/>
    <col min="9731" max="9735" width="34" style="15" customWidth="1"/>
    <col min="9736" max="9984" width="11.42578125" style="15"/>
    <col min="9985" max="9985" width="41.5703125" style="15" customWidth="1"/>
    <col min="9986" max="9986" width="12.85546875" style="15" customWidth="1"/>
    <col min="9987" max="9991" width="34" style="15" customWidth="1"/>
    <col min="9992" max="10240" width="11.42578125" style="15"/>
    <col min="10241" max="10241" width="41.5703125" style="15" customWidth="1"/>
    <col min="10242" max="10242" width="12.85546875" style="15" customWidth="1"/>
    <col min="10243" max="10247" width="34" style="15" customWidth="1"/>
    <col min="10248" max="10496" width="11.42578125" style="15"/>
    <col min="10497" max="10497" width="41.5703125" style="15" customWidth="1"/>
    <col min="10498" max="10498" width="12.85546875" style="15" customWidth="1"/>
    <col min="10499" max="10503" width="34" style="15" customWidth="1"/>
    <col min="10504" max="10752" width="11.42578125" style="15"/>
    <col min="10753" max="10753" width="41.5703125" style="15" customWidth="1"/>
    <col min="10754" max="10754" width="12.85546875" style="15" customWidth="1"/>
    <col min="10755" max="10759" width="34" style="15" customWidth="1"/>
    <col min="10760" max="11008" width="11.42578125" style="15"/>
    <col min="11009" max="11009" width="41.5703125" style="15" customWidth="1"/>
    <col min="11010" max="11010" width="12.85546875" style="15" customWidth="1"/>
    <col min="11011" max="11015" width="34" style="15" customWidth="1"/>
    <col min="11016" max="11264" width="11.42578125" style="15"/>
    <col min="11265" max="11265" width="41.5703125" style="15" customWidth="1"/>
    <col min="11266" max="11266" width="12.85546875" style="15" customWidth="1"/>
    <col min="11267" max="11271" width="34" style="15" customWidth="1"/>
    <col min="11272" max="11520" width="11.42578125" style="15"/>
    <col min="11521" max="11521" width="41.5703125" style="15" customWidth="1"/>
    <col min="11522" max="11522" width="12.85546875" style="15" customWidth="1"/>
    <col min="11523" max="11527" width="34" style="15" customWidth="1"/>
    <col min="11528" max="11776" width="11.42578125" style="15"/>
    <col min="11777" max="11777" width="41.5703125" style="15" customWidth="1"/>
    <col min="11778" max="11778" width="12.85546875" style="15" customWidth="1"/>
    <col min="11779" max="11783" width="34" style="15" customWidth="1"/>
    <col min="11784" max="12032" width="11.42578125" style="15"/>
    <col min="12033" max="12033" width="41.5703125" style="15" customWidth="1"/>
    <col min="12034" max="12034" width="12.85546875" style="15" customWidth="1"/>
    <col min="12035" max="12039" width="34" style="15" customWidth="1"/>
    <col min="12040" max="12288" width="11.42578125" style="15"/>
    <col min="12289" max="12289" width="41.5703125" style="15" customWidth="1"/>
    <col min="12290" max="12290" width="12.85546875" style="15" customWidth="1"/>
    <col min="12291" max="12295" width="34" style="15" customWidth="1"/>
    <col min="12296" max="12544" width="11.42578125" style="15"/>
    <col min="12545" max="12545" width="41.5703125" style="15" customWidth="1"/>
    <col min="12546" max="12546" width="12.85546875" style="15" customWidth="1"/>
    <col min="12547" max="12551" width="34" style="15" customWidth="1"/>
    <col min="12552" max="12800" width="11.42578125" style="15"/>
    <col min="12801" max="12801" width="41.5703125" style="15" customWidth="1"/>
    <col min="12802" max="12802" width="12.85546875" style="15" customWidth="1"/>
    <col min="12803" max="12807" width="34" style="15" customWidth="1"/>
    <col min="12808" max="13056" width="11.42578125" style="15"/>
    <col min="13057" max="13057" width="41.5703125" style="15" customWidth="1"/>
    <col min="13058" max="13058" width="12.85546875" style="15" customWidth="1"/>
    <col min="13059" max="13063" width="34" style="15" customWidth="1"/>
    <col min="13064" max="13312" width="11.42578125" style="15"/>
    <col min="13313" max="13313" width="41.5703125" style="15" customWidth="1"/>
    <col min="13314" max="13314" width="12.85546875" style="15" customWidth="1"/>
    <col min="13315" max="13319" width="34" style="15" customWidth="1"/>
    <col min="13320" max="13568" width="11.42578125" style="15"/>
    <col min="13569" max="13569" width="41.5703125" style="15" customWidth="1"/>
    <col min="13570" max="13570" width="12.85546875" style="15" customWidth="1"/>
    <col min="13571" max="13575" width="34" style="15" customWidth="1"/>
    <col min="13576" max="13824" width="11.42578125" style="15"/>
    <col min="13825" max="13825" width="41.5703125" style="15" customWidth="1"/>
    <col min="13826" max="13826" width="12.85546875" style="15" customWidth="1"/>
    <col min="13827" max="13831" width="34" style="15" customWidth="1"/>
    <col min="13832" max="14080" width="11.42578125" style="15"/>
    <col min="14081" max="14081" width="41.5703125" style="15" customWidth="1"/>
    <col min="14082" max="14082" width="12.85546875" style="15" customWidth="1"/>
    <col min="14083" max="14087" width="34" style="15" customWidth="1"/>
    <col min="14088" max="14336" width="11.42578125" style="15"/>
    <col min="14337" max="14337" width="41.5703125" style="15" customWidth="1"/>
    <col min="14338" max="14338" width="12.85546875" style="15" customWidth="1"/>
    <col min="14339" max="14343" width="34" style="15" customWidth="1"/>
    <col min="14344" max="14592" width="11.42578125" style="15"/>
    <col min="14593" max="14593" width="41.5703125" style="15" customWidth="1"/>
    <col min="14594" max="14594" width="12.85546875" style="15" customWidth="1"/>
    <col min="14595" max="14599" width="34" style="15" customWidth="1"/>
    <col min="14600" max="14848" width="11.42578125" style="15"/>
    <col min="14849" max="14849" width="41.5703125" style="15" customWidth="1"/>
    <col min="14850" max="14850" width="12.85546875" style="15" customWidth="1"/>
    <col min="14851" max="14855" width="34" style="15" customWidth="1"/>
    <col min="14856" max="15104" width="11.42578125" style="15"/>
    <col min="15105" max="15105" width="41.5703125" style="15" customWidth="1"/>
    <col min="15106" max="15106" width="12.85546875" style="15" customWidth="1"/>
    <col min="15107" max="15111" width="34" style="15" customWidth="1"/>
    <col min="15112" max="15360" width="11.42578125" style="15"/>
    <col min="15361" max="15361" width="41.5703125" style="15" customWidth="1"/>
    <col min="15362" max="15362" width="12.85546875" style="15" customWidth="1"/>
    <col min="15363" max="15367" width="34" style="15" customWidth="1"/>
    <col min="15368" max="15616" width="11.42578125" style="15"/>
    <col min="15617" max="15617" width="41.5703125" style="15" customWidth="1"/>
    <col min="15618" max="15618" width="12.85546875" style="15" customWidth="1"/>
    <col min="15619" max="15623" width="34" style="15" customWidth="1"/>
    <col min="15624" max="15872" width="11.42578125" style="15"/>
    <col min="15873" max="15873" width="41.5703125" style="15" customWidth="1"/>
    <col min="15874" max="15874" width="12.85546875" style="15" customWidth="1"/>
    <col min="15875" max="15879" width="34" style="15" customWidth="1"/>
    <col min="15880" max="16128" width="11.42578125" style="15"/>
    <col min="16129" max="16129" width="41.5703125" style="15" customWidth="1"/>
    <col min="16130" max="16130" width="12.85546875" style="15" customWidth="1"/>
    <col min="16131" max="16135" width="34" style="15" customWidth="1"/>
    <col min="16136" max="16384" width="11.42578125" style="15"/>
  </cols>
  <sheetData>
    <row r="1" spans="1:27" x14ac:dyDescent="0.2">
      <c r="A1" s="10" t="str">
        <f ca="1">OFFSET($C1,0,$B$4-1)</f>
        <v>English</v>
      </c>
      <c r="B1" s="11"/>
      <c r="C1" s="12" t="s">
        <v>134</v>
      </c>
      <c r="D1" s="12" t="s">
        <v>143</v>
      </c>
      <c r="E1" s="13" t="s">
        <v>567</v>
      </c>
      <c r="F1" s="12" t="s">
        <v>566</v>
      </c>
      <c r="G1" s="14"/>
    </row>
    <row r="2" spans="1:27" x14ac:dyDescent="0.2">
      <c r="A2" s="16" t="s">
        <v>135</v>
      </c>
      <c r="B2" s="17"/>
      <c r="C2" s="18" t="s">
        <v>136</v>
      </c>
      <c r="D2" s="18" t="s">
        <v>137</v>
      </c>
      <c r="E2" s="19" t="s">
        <v>138</v>
      </c>
      <c r="F2" s="18" t="s">
        <v>139</v>
      </c>
      <c r="G2" s="20" t="s">
        <v>140</v>
      </c>
      <c r="Z2" s="3"/>
    </row>
    <row r="3" spans="1:27" x14ac:dyDescent="0.2">
      <c r="A3" s="16" t="s">
        <v>141</v>
      </c>
      <c r="B3" s="21"/>
      <c r="C3" s="22" t="s">
        <v>134</v>
      </c>
      <c r="D3" s="22" t="s">
        <v>143</v>
      </c>
      <c r="E3" s="23" t="s">
        <v>567</v>
      </c>
      <c r="F3" s="22" t="s">
        <v>566</v>
      </c>
      <c r="G3" s="24" t="s">
        <v>142</v>
      </c>
      <c r="Z3" s="3"/>
    </row>
    <row r="4" spans="1:27" ht="13.5" hidden="1" customHeight="1" x14ac:dyDescent="0.2">
      <c r="A4" s="25"/>
      <c r="B4" s="4">
        <v>3</v>
      </c>
      <c r="C4" s="26"/>
      <c r="D4" s="26"/>
      <c r="E4" s="27"/>
      <c r="F4" s="26"/>
      <c r="G4" s="28"/>
      <c r="Z4" s="5">
        <v>69763</v>
      </c>
      <c r="AA4" s="6"/>
    </row>
    <row r="5" spans="1:27" s="35" customFormat="1" ht="25.5" x14ac:dyDescent="0.25">
      <c r="A5" s="29" t="str">
        <f t="shared" ref="A5:A68" ca="1" si="0">OFFSET($C5,0,$B$4-1)</f>
        <v xml:space="preserve">P R O J E C T   M A N A G E M E N T
</v>
      </c>
      <c r="B5" s="30"/>
      <c r="C5" s="31" t="s">
        <v>565</v>
      </c>
      <c r="D5" s="31" t="s">
        <v>1279</v>
      </c>
      <c r="E5" s="31" t="s">
        <v>1109</v>
      </c>
      <c r="F5" s="31" t="s">
        <v>646</v>
      </c>
      <c r="G5" s="32" t="s">
        <v>568</v>
      </c>
      <c r="H5" s="33"/>
      <c r="I5" s="34"/>
      <c r="K5" s="34"/>
      <c r="Z5" s="7" t="e">
        <f ca="1">IF(AND(#REF!="© iManagement • s.imboden • www.2iManagement.ch",#REF!=
"© iManagement • s.imboden • www.2iManagement.ch",#REF!=
"© iManagement • s.imboden • www.2iManagement.ch",#REF!=
"© iManagement • s.imboden • www.2iManagement.ch",#REF!=
"© iManagement • s.imboden • www.2iManagement.ch",#REF!=
"© iManagement • s.imboden • www.2iManagement.ch",#REF!=
"© iManagement • s.imboden • www.2iManagement.ch",#REF!=
"© iManagement • s.imboden • www.2iManagement.ch",
TODAY()&lt;=Datum),
B4,5)</f>
        <v>#REF!</v>
      </c>
    </row>
    <row r="6" spans="1:27" x14ac:dyDescent="0.2">
      <c r="A6" s="36" t="str">
        <f t="shared" ca="1" si="0"/>
        <v>Initialisation</v>
      </c>
      <c r="B6" s="37"/>
      <c r="C6" s="38" t="s">
        <v>245</v>
      </c>
      <c r="D6" s="38" t="s">
        <v>152</v>
      </c>
      <c r="E6" s="39" t="s">
        <v>152</v>
      </c>
      <c r="F6" s="38" t="s">
        <v>683</v>
      </c>
      <c r="G6" s="40" t="s">
        <v>568</v>
      </c>
    </row>
    <row r="7" spans="1:27" x14ac:dyDescent="0.2">
      <c r="A7" s="41" t="str">
        <f t="shared" ca="1" si="0"/>
        <v>Planning</v>
      </c>
      <c r="B7" s="37"/>
      <c r="C7" s="42" t="s">
        <v>146</v>
      </c>
      <c r="D7" s="42" t="s">
        <v>153</v>
      </c>
      <c r="E7" s="43" t="s">
        <v>855</v>
      </c>
      <c r="F7" s="42" t="s">
        <v>684</v>
      </c>
      <c r="G7" s="44" t="s">
        <v>568</v>
      </c>
      <c r="Z7" s="8" t="s">
        <v>134</v>
      </c>
    </row>
    <row r="8" spans="1:27" x14ac:dyDescent="0.2">
      <c r="A8" s="41" t="str">
        <f t="shared" ca="1" si="0"/>
        <v>Concept</v>
      </c>
      <c r="B8" s="37"/>
      <c r="C8" s="42" t="s">
        <v>147</v>
      </c>
      <c r="D8" s="42" t="s">
        <v>154</v>
      </c>
      <c r="E8" s="43" t="s">
        <v>162</v>
      </c>
      <c r="F8" s="42" t="s">
        <v>758</v>
      </c>
      <c r="G8" s="44" t="s">
        <v>568</v>
      </c>
      <c r="Z8" s="8" t="s">
        <v>143</v>
      </c>
    </row>
    <row r="9" spans="1:27" x14ac:dyDescent="0.2">
      <c r="A9" s="41" t="str">
        <f t="shared" ca="1" si="0"/>
        <v>Implementation</v>
      </c>
      <c r="B9" s="37"/>
      <c r="C9" s="42" t="s">
        <v>148</v>
      </c>
      <c r="D9" s="42" t="s">
        <v>155</v>
      </c>
      <c r="E9" s="43" t="s">
        <v>856</v>
      </c>
      <c r="F9" s="42" t="s">
        <v>685</v>
      </c>
      <c r="G9" s="44" t="s">
        <v>568</v>
      </c>
      <c r="Z9" s="8" t="s">
        <v>567</v>
      </c>
    </row>
    <row r="10" spans="1:27" x14ac:dyDescent="0.2">
      <c r="A10" s="41" t="str">
        <f t="shared" ca="1" si="0"/>
        <v>Conclusion</v>
      </c>
      <c r="B10" s="37"/>
      <c r="C10" s="42" t="s">
        <v>149</v>
      </c>
      <c r="D10" s="42" t="s">
        <v>156</v>
      </c>
      <c r="E10" s="43" t="s">
        <v>857</v>
      </c>
      <c r="F10" s="42" t="s">
        <v>686</v>
      </c>
      <c r="G10" s="44" t="s">
        <v>568</v>
      </c>
      <c r="Z10" s="8" t="s">
        <v>566</v>
      </c>
    </row>
    <row r="11" spans="1:27" x14ac:dyDescent="0.2">
      <c r="A11" s="41" t="str">
        <f t="shared" ca="1" si="0"/>
        <v>Rough</v>
      </c>
      <c r="B11" s="37"/>
      <c r="C11" s="42" t="s">
        <v>150</v>
      </c>
      <c r="D11" s="42" t="s">
        <v>157</v>
      </c>
      <c r="E11" s="43" t="s">
        <v>858</v>
      </c>
      <c r="F11" s="42" t="s">
        <v>687</v>
      </c>
      <c r="G11" s="44" t="s">
        <v>568</v>
      </c>
    </row>
    <row r="12" spans="1:27" x14ac:dyDescent="0.2">
      <c r="A12" s="41" t="str">
        <f t="shared" ca="1" si="0"/>
        <v>Detail</v>
      </c>
      <c r="B12" s="37"/>
      <c r="C12" s="42" t="s">
        <v>151</v>
      </c>
      <c r="D12" s="42" t="s">
        <v>158</v>
      </c>
      <c r="E12" s="43" t="s">
        <v>151</v>
      </c>
      <c r="F12" s="42" t="s">
        <v>688</v>
      </c>
      <c r="G12" s="44" t="s">
        <v>568</v>
      </c>
    </row>
    <row r="13" spans="1:27" x14ac:dyDescent="0.2">
      <c r="A13" s="41" t="str">
        <f t="shared" ca="1" si="0"/>
        <v>Problem analysis</v>
      </c>
      <c r="B13" s="37"/>
      <c r="C13" s="42" t="s">
        <v>33</v>
      </c>
      <c r="D13" s="42" t="s">
        <v>87</v>
      </c>
      <c r="E13" s="43" t="s">
        <v>859</v>
      </c>
      <c r="F13" s="42" t="s">
        <v>689</v>
      </c>
      <c r="G13" s="44" t="s">
        <v>568</v>
      </c>
    </row>
    <row r="14" spans="1:27" x14ac:dyDescent="0.2">
      <c r="A14" s="41" t="str">
        <f t="shared" ca="1" si="0"/>
        <v>SWOT analysis</v>
      </c>
      <c r="B14" s="37"/>
      <c r="C14" s="42" t="s">
        <v>1201</v>
      </c>
      <c r="D14" s="42" t="s">
        <v>88</v>
      </c>
      <c r="E14" s="43" t="s">
        <v>860</v>
      </c>
      <c r="F14" s="42" t="s">
        <v>1184</v>
      </c>
      <c r="G14" s="44" t="s">
        <v>568</v>
      </c>
    </row>
    <row r="15" spans="1:27" x14ac:dyDescent="0.2">
      <c r="A15" s="41" t="str">
        <f t="shared" ca="1" si="0"/>
        <v>Budget</v>
      </c>
      <c r="B15" s="37"/>
      <c r="C15" s="42" t="s">
        <v>26</v>
      </c>
      <c r="D15" s="42" t="s">
        <v>26</v>
      </c>
      <c r="E15" s="43" t="s">
        <v>26</v>
      </c>
      <c r="F15" s="42" t="s">
        <v>26</v>
      </c>
      <c r="G15" s="44" t="s">
        <v>568</v>
      </c>
    </row>
    <row r="16" spans="1:27" x14ac:dyDescent="0.2">
      <c r="A16" s="41" t="str">
        <f t="shared" ca="1" si="0"/>
        <v>Project charter</v>
      </c>
      <c r="B16" s="37"/>
      <c r="C16" s="42" t="s">
        <v>69</v>
      </c>
      <c r="D16" s="42" t="s">
        <v>184</v>
      </c>
      <c r="E16" s="43" t="s">
        <v>861</v>
      </c>
      <c r="F16" s="42" t="s">
        <v>690</v>
      </c>
      <c r="G16" s="44" t="s">
        <v>568</v>
      </c>
    </row>
    <row r="17" spans="1:7" x14ac:dyDescent="0.2">
      <c r="A17" s="41" t="str">
        <f t="shared" ca="1" si="0"/>
        <v>Go/NoGo</v>
      </c>
      <c r="B17" s="37"/>
      <c r="C17" s="42" t="s">
        <v>36</v>
      </c>
      <c r="D17" s="42" t="s">
        <v>36</v>
      </c>
      <c r="E17" s="43" t="s">
        <v>36</v>
      </c>
      <c r="F17" s="42" t="s">
        <v>36</v>
      </c>
      <c r="G17" s="44" t="s">
        <v>568</v>
      </c>
    </row>
    <row r="18" spans="1:7" x14ac:dyDescent="0.2">
      <c r="A18" s="41" t="str">
        <f t="shared" ca="1" si="0"/>
        <v>Project team</v>
      </c>
      <c r="B18" s="37"/>
      <c r="C18" s="42" t="s">
        <v>35</v>
      </c>
      <c r="D18" s="42" t="s">
        <v>185</v>
      </c>
      <c r="E18" s="43" t="s">
        <v>862</v>
      </c>
      <c r="F18" s="42" t="s">
        <v>691</v>
      </c>
      <c r="G18" s="44" t="s">
        <v>568</v>
      </c>
    </row>
    <row r="19" spans="1:7" x14ac:dyDescent="0.2">
      <c r="A19" s="41" t="str">
        <f t="shared" ca="1" si="0"/>
        <v>Rough planning</v>
      </c>
      <c r="B19" s="37"/>
      <c r="C19" s="42" t="s">
        <v>34</v>
      </c>
      <c r="D19" s="42" t="s">
        <v>89</v>
      </c>
      <c r="E19" s="43" t="s">
        <v>863</v>
      </c>
      <c r="F19" s="42" t="s">
        <v>692</v>
      </c>
      <c r="G19" s="44" t="s">
        <v>568</v>
      </c>
    </row>
    <row r="20" spans="1:7" x14ac:dyDescent="0.2">
      <c r="A20" s="41" t="str">
        <f t="shared" ca="1" si="0"/>
        <v>Feasibility</v>
      </c>
      <c r="B20" s="37"/>
      <c r="C20" s="42" t="s">
        <v>1185</v>
      </c>
      <c r="D20" s="42" t="s">
        <v>1186</v>
      </c>
      <c r="E20" s="43" t="s">
        <v>1187</v>
      </c>
      <c r="F20" s="42" t="s">
        <v>1188</v>
      </c>
      <c r="G20" s="44" t="s">
        <v>568</v>
      </c>
    </row>
    <row r="21" spans="1:7" x14ac:dyDescent="0.2">
      <c r="A21" s="41" t="str">
        <f t="shared" ca="1" si="0"/>
        <v>Comunication</v>
      </c>
      <c r="B21" s="37"/>
      <c r="C21" s="42" t="s">
        <v>1264</v>
      </c>
      <c r="D21" s="42" t="s">
        <v>1265</v>
      </c>
      <c r="E21" s="43" t="s">
        <v>1266</v>
      </c>
      <c r="F21" s="42" t="s">
        <v>1189</v>
      </c>
      <c r="G21" s="44" t="s">
        <v>568</v>
      </c>
    </row>
    <row r="22" spans="1:7" x14ac:dyDescent="0.2">
      <c r="A22" s="41" t="str">
        <f t="shared" ca="1" si="0"/>
        <v>Define sub-projects</v>
      </c>
      <c r="B22" s="37"/>
      <c r="C22" s="42" t="s">
        <v>37</v>
      </c>
      <c r="D22" s="42" t="s">
        <v>90</v>
      </c>
      <c r="E22" s="43" t="s">
        <v>864</v>
      </c>
      <c r="F22" s="42" t="s">
        <v>693</v>
      </c>
      <c r="G22" s="44" t="s">
        <v>568</v>
      </c>
    </row>
    <row r="23" spans="1:7" x14ac:dyDescent="0.2">
      <c r="A23" s="41" t="str">
        <f t="shared" ca="1" si="0"/>
        <v>Determine responsibilities</v>
      </c>
      <c r="B23" s="37"/>
      <c r="C23" s="42" t="s">
        <v>38</v>
      </c>
      <c r="D23" s="42" t="s">
        <v>186</v>
      </c>
      <c r="E23" s="43" t="s">
        <v>865</v>
      </c>
      <c r="F23" s="42" t="s">
        <v>694</v>
      </c>
      <c r="G23" s="44" t="s">
        <v>568</v>
      </c>
    </row>
    <row r="24" spans="1:7" x14ac:dyDescent="0.2">
      <c r="A24" s="41" t="str">
        <f t="shared" ca="1" si="0"/>
        <v>Determine interfaces</v>
      </c>
      <c r="B24" s="37"/>
      <c r="C24" s="42" t="s">
        <v>39</v>
      </c>
      <c r="D24" s="42" t="s">
        <v>91</v>
      </c>
      <c r="E24" s="43" t="s">
        <v>866</v>
      </c>
      <c r="F24" s="42" t="s">
        <v>695</v>
      </c>
      <c r="G24" s="44" t="s">
        <v>568</v>
      </c>
    </row>
    <row r="25" spans="1:7" x14ac:dyDescent="0.2">
      <c r="A25" s="41" t="str">
        <f t="shared" ca="1" si="0"/>
        <v>Determine working packages</v>
      </c>
      <c r="B25" s="37"/>
      <c r="C25" s="42" t="s">
        <v>40</v>
      </c>
      <c r="D25" s="42" t="s">
        <v>92</v>
      </c>
      <c r="E25" s="43" t="s">
        <v>867</v>
      </c>
      <c r="F25" s="42" t="s">
        <v>696</v>
      </c>
      <c r="G25" s="44" t="s">
        <v>568</v>
      </c>
    </row>
    <row r="26" spans="1:7" x14ac:dyDescent="0.2">
      <c r="A26" s="41" t="str">
        <f t="shared" ca="1" si="0"/>
        <v>Risks</v>
      </c>
      <c r="B26" s="37"/>
      <c r="C26" s="42" t="s">
        <v>1199</v>
      </c>
      <c r="D26" s="42" t="s">
        <v>1197</v>
      </c>
      <c r="E26" s="43" t="s">
        <v>1200</v>
      </c>
      <c r="F26" s="42" t="s">
        <v>1198</v>
      </c>
      <c r="G26" s="44" t="s">
        <v>568</v>
      </c>
    </row>
    <row r="27" spans="1:7" x14ac:dyDescent="0.2">
      <c r="A27" s="41" t="str">
        <f t="shared" ca="1" si="0"/>
        <v>Detailed planning</v>
      </c>
      <c r="B27" s="37"/>
      <c r="C27" s="42" t="s">
        <v>22</v>
      </c>
      <c r="D27" s="42" t="s">
        <v>109</v>
      </c>
      <c r="E27" s="43" t="s">
        <v>868</v>
      </c>
      <c r="F27" s="42" t="s">
        <v>697</v>
      </c>
      <c r="G27" s="44" t="s">
        <v>568</v>
      </c>
    </row>
    <row r="28" spans="1:7" x14ac:dyDescent="0.2">
      <c r="A28" s="41" t="str">
        <f t="shared" ca="1" si="0"/>
        <v>Go/NoGo</v>
      </c>
      <c r="B28" s="37"/>
      <c r="C28" s="42" t="s">
        <v>36</v>
      </c>
      <c r="D28" s="42" t="s">
        <v>36</v>
      </c>
      <c r="E28" s="43" t="s">
        <v>36</v>
      </c>
      <c r="F28" s="42" t="s">
        <v>36</v>
      </c>
      <c r="G28" s="44" t="s">
        <v>568</v>
      </c>
    </row>
    <row r="29" spans="1:7" x14ac:dyDescent="0.2">
      <c r="A29" s="41" t="str">
        <f t="shared" ca="1" si="0"/>
        <v>Rough concept</v>
      </c>
      <c r="B29" s="37"/>
      <c r="C29" s="42" t="s">
        <v>70</v>
      </c>
      <c r="D29" s="42" t="s">
        <v>93</v>
      </c>
      <c r="E29" s="43" t="s">
        <v>869</v>
      </c>
      <c r="F29" s="42" t="s">
        <v>698</v>
      </c>
      <c r="G29" s="44" t="s">
        <v>568</v>
      </c>
    </row>
    <row r="30" spans="1:7" x14ac:dyDescent="0.2">
      <c r="A30" s="41" t="str">
        <f t="shared" ca="1" si="0"/>
        <v>Go/NoGo rough concept</v>
      </c>
      <c r="B30" s="37"/>
      <c r="C30" s="42" t="s">
        <v>49</v>
      </c>
      <c r="D30" s="42" t="s">
        <v>225</v>
      </c>
      <c r="E30" s="43" t="s">
        <v>870</v>
      </c>
      <c r="F30" s="42" t="s">
        <v>699</v>
      </c>
      <c r="G30" s="44" t="s">
        <v>568</v>
      </c>
    </row>
    <row r="31" spans="1:7" x14ac:dyDescent="0.2">
      <c r="A31" s="41" t="str">
        <f t="shared" ca="1" si="0"/>
        <v>Detailed concept</v>
      </c>
      <c r="B31" s="37"/>
      <c r="C31" s="42" t="s">
        <v>71</v>
      </c>
      <c r="D31" s="42" t="s">
        <v>94</v>
      </c>
      <c r="E31" s="43" t="s">
        <v>871</v>
      </c>
      <c r="F31" s="42" t="s">
        <v>700</v>
      </c>
      <c r="G31" s="44" t="s">
        <v>568</v>
      </c>
    </row>
    <row r="32" spans="1:7" x14ac:dyDescent="0.2">
      <c r="A32" s="41" t="str">
        <f t="shared" ca="1" si="0"/>
        <v>Go/NoGo</v>
      </c>
      <c r="B32" s="37"/>
      <c r="C32" s="42" t="s">
        <v>36</v>
      </c>
      <c r="D32" s="42" t="s">
        <v>36</v>
      </c>
      <c r="E32" s="43" t="s">
        <v>36</v>
      </c>
      <c r="F32" s="42" t="s">
        <v>36</v>
      </c>
      <c r="G32" s="44" t="s">
        <v>568</v>
      </c>
    </row>
    <row r="33" spans="1:7" x14ac:dyDescent="0.2">
      <c r="A33" s="41" t="str">
        <f t="shared" ca="1" si="0"/>
        <v>Implement detailed concept</v>
      </c>
      <c r="B33" s="37"/>
      <c r="C33" s="42" t="s">
        <v>41</v>
      </c>
      <c r="D33" s="42" t="s">
        <v>569</v>
      </c>
      <c r="E33" s="43" t="s">
        <v>872</v>
      </c>
      <c r="F33" s="42" t="s">
        <v>701</v>
      </c>
      <c r="G33" s="44" t="s">
        <v>568</v>
      </c>
    </row>
    <row r="34" spans="1:7" x14ac:dyDescent="0.2">
      <c r="A34" s="41" t="str">
        <f t="shared" ca="1" si="0"/>
        <v>Project monitoring</v>
      </c>
      <c r="B34" s="37"/>
      <c r="C34" s="42" t="s">
        <v>42</v>
      </c>
      <c r="D34" s="42" t="s">
        <v>187</v>
      </c>
      <c r="E34" s="43" t="s">
        <v>873</v>
      </c>
      <c r="F34" s="42" t="s">
        <v>702</v>
      </c>
      <c r="G34" s="44" t="s">
        <v>568</v>
      </c>
    </row>
    <row r="35" spans="1:7" x14ac:dyDescent="0.2">
      <c r="A35" s="41" t="str">
        <f t="shared" ca="1" si="0"/>
        <v>Ensure partial results</v>
      </c>
      <c r="B35" s="37"/>
      <c r="C35" s="42" t="s">
        <v>48</v>
      </c>
      <c r="D35" s="42" t="s">
        <v>95</v>
      </c>
      <c r="E35" s="43" t="s">
        <v>874</v>
      </c>
      <c r="F35" s="42" t="s">
        <v>703</v>
      </c>
      <c r="G35" s="44" t="s">
        <v>568</v>
      </c>
    </row>
    <row r="36" spans="1:7" x14ac:dyDescent="0.2">
      <c r="A36" s="41" t="str">
        <f t="shared" ca="1" si="0"/>
        <v>Update planning activities</v>
      </c>
      <c r="B36" s="37"/>
      <c r="C36" s="42" t="s">
        <v>43</v>
      </c>
      <c r="D36" s="42" t="s">
        <v>96</v>
      </c>
      <c r="E36" s="43" t="s">
        <v>875</v>
      </c>
      <c r="F36" s="42" t="s">
        <v>704</v>
      </c>
      <c r="G36" s="44" t="s">
        <v>568</v>
      </c>
    </row>
    <row r="37" spans="1:7" x14ac:dyDescent="0.2">
      <c r="A37" s="41" t="str">
        <f t="shared" ca="1" si="0"/>
        <v>Inform client</v>
      </c>
      <c r="B37" s="37"/>
      <c r="C37" s="42" t="s">
        <v>44</v>
      </c>
      <c r="D37" s="42" t="s">
        <v>97</v>
      </c>
      <c r="E37" s="43" t="s">
        <v>876</v>
      </c>
      <c r="F37" s="42" t="s">
        <v>705</v>
      </c>
      <c r="G37" s="44" t="s">
        <v>568</v>
      </c>
    </row>
    <row r="38" spans="1:7" x14ac:dyDescent="0.2">
      <c r="A38" s="41" t="str">
        <f t="shared" ca="1" si="0"/>
        <v>Project status</v>
      </c>
      <c r="B38" s="37"/>
      <c r="C38" s="42" t="s">
        <v>201</v>
      </c>
      <c r="D38" s="42" t="s">
        <v>202</v>
      </c>
      <c r="E38" s="43" t="s">
        <v>877</v>
      </c>
      <c r="F38" s="42" t="s">
        <v>706</v>
      </c>
      <c r="G38" s="44" t="s">
        <v>568</v>
      </c>
    </row>
    <row r="39" spans="1:7" x14ac:dyDescent="0.2">
      <c r="A39" s="41" t="str">
        <f t="shared" ca="1" si="0"/>
        <v>Final report</v>
      </c>
      <c r="B39" s="37"/>
      <c r="C39" s="42" t="s">
        <v>45</v>
      </c>
      <c r="D39" s="42" t="s">
        <v>99</v>
      </c>
      <c r="E39" s="43" t="s">
        <v>878</v>
      </c>
      <c r="F39" s="42" t="s">
        <v>707</v>
      </c>
      <c r="G39" s="44" t="s">
        <v>568</v>
      </c>
    </row>
    <row r="40" spans="1:7" x14ac:dyDescent="0.2">
      <c r="A40" s="41" t="str">
        <f t="shared" ca="1" si="0"/>
        <v>Project termination</v>
      </c>
      <c r="B40" s="37"/>
      <c r="C40" s="42" t="s">
        <v>46</v>
      </c>
      <c r="D40" s="42" t="s">
        <v>188</v>
      </c>
      <c r="E40" s="43" t="s">
        <v>879</v>
      </c>
      <c r="F40" s="42" t="s">
        <v>708</v>
      </c>
      <c r="G40" s="44" t="s">
        <v>568</v>
      </c>
    </row>
    <row r="41" spans="1:7" x14ac:dyDescent="0.2">
      <c r="A41" s="41" t="str">
        <f t="shared" ca="1" si="0"/>
        <v>Ensure results</v>
      </c>
      <c r="B41" s="37"/>
      <c r="C41" s="42" t="s">
        <v>47</v>
      </c>
      <c r="D41" s="42" t="s">
        <v>98</v>
      </c>
      <c r="E41" s="43" t="s">
        <v>880</v>
      </c>
      <c r="F41" s="42" t="s">
        <v>709</v>
      </c>
      <c r="G41" s="44" t="s">
        <v>568</v>
      </c>
    </row>
    <row r="42" spans="1:7" x14ac:dyDescent="0.2">
      <c r="A42" s="41" t="str">
        <f t="shared" ca="1" si="0"/>
        <v>Charter</v>
      </c>
      <c r="B42" s="37"/>
      <c r="C42" s="42" t="s">
        <v>159</v>
      </c>
      <c r="D42" s="42" t="s">
        <v>161</v>
      </c>
      <c r="E42" s="43" t="s">
        <v>1149</v>
      </c>
      <c r="F42" s="42" t="s">
        <v>710</v>
      </c>
      <c r="G42" s="44" t="s">
        <v>568</v>
      </c>
    </row>
    <row r="43" spans="1:7" x14ac:dyDescent="0.2">
      <c r="A43" s="41" t="str">
        <f t="shared" ca="1" si="0"/>
        <v>Concept</v>
      </c>
      <c r="B43" s="37"/>
      <c r="C43" s="42" t="s">
        <v>147</v>
      </c>
      <c r="D43" s="42" t="s">
        <v>162</v>
      </c>
      <c r="E43" s="43" t="s">
        <v>162</v>
      </c>
      <c r="F43" s="42" t="s">
        <v>711</v>
      </c>
      <c r="G43" s="44" t="s">
        <v>568</v>
      </c>
    </row>
    <row r="44" spans="1:7" x14ac:dyDescent="0.2">
      <c r="A44" s="41" t="str">
        <f t="shared" ca="1" si="0"/>
        <v>Status</v>
      </c>
      <c r="B44" s="37"/>
      <c r="C44" s="42" t="s">
        <v>1</v>
      </c>
      <c r="D44" s="42" t="s">
        <v>163</v>
      </c>
      <c r="E44" s="43" t="s">
        <v>537</v>
      </c>
      <c r="F44" s="42" t="s">
        <v>712</v>
      </c>
      <c r="G44" s="44" t="s">
        <v>568</v>
      </c>
    </row>
    <row r="45" spans="1:7" x14ac:dyDescent="0.2">
      <c r="A45" s="41" t="str">
        <f t="shared" ca="1" si="0"/>
        <v>Final report</v>
      </c>
      <c r="B45" s="37"/>
      <c r="C45" s="42" t="s">
        <v>160</v>
      </c>
      <c r="D45" s="42" t="s">
        <v>99</v>
      </c>
      <c r="E45" s="43" t="s">
        <v>878</v>
      </c>
      <c r="F45" s="42" t="s">
        <v>707</v>
      </c>
      <c r="G45" s="44" t="s">
        <v>568</v>
      </c>
    </row>
    <row r="46" spans="1:7" x14ac:dyDescent="0.2">
      <c r="A46" s="45" t="str">
        <f t="shared" ca="1" si="0"/>
        <v>Gantt</v>
      </c>
      <c r="B46" s="37"/>
      <c r="C46" s="46" t="s">
        <v>1193</v>
      </c>
      <c r="D46" s="46" t="s">
        <v>1193</v>
      </c>
      <c r="E46" s="46" t="s">
        <v>1193</v>
      </c>
      <c r="F46" s="46" t="s">
        <v>1193</v>
      </c>
      <c r="G46" s="47"/>
    </row>
    <row r="47" spans="1:7" x14ac:dyDescent="0.2">
      <c r="A47" s="45" t="str">
        <f t="shared" ca="1" si="0"/>
        <v>Your logo:</v>
      </c>
      <c r="B47" s="37"/>
      <c r="C47" s="46" t="s">
        <v>1522</v>
      </c>
      <c r="D47" s="46" t="s">
        <v>1523</v>
      </c>
      <c r="E47" s="46" t="s">
        <v>1524</v>
      </c>
      <c r="F47" s="46" t="s">
        <v>1525</v>
      </c>
      <c r="G47" s="47"/>
    </row>
    <row r="48" spans="1:7" x14ac:dyDescent="0.2">
      <c r="A48" s="41" t="str">
        <f t="shared" ca="1" si="0"/>
        <v>External res.</v>
      </c>
      <c r="B48" s="37"/>
      <c r="C48" s="42" t="s">
        <v>1687</v>
      </c>
      <c r="D48" s="42" t="s">
        <v>1688</v>
      </c>
      <c r="E48" s="43" t="s">
        <v>1689</v>
      </c>
      <c r="F48" s="42" t="s">
        <v>1717</v>
      </c>
      <c r="G48" s="65"/>
    </row>
    <row r="49" spans="1:26" x14ac:dyDescent="0.2">
      <c r="A49" s="36" t="str">
        <f t="shared" ca="1" si="0"/>
        <v>Internal res.</v>
      </c>
      <c r="B49" s="37"/>
      <c r="C49" s="38" t="s">
        <v>1690</v>
      </c>
      <c r="D49" s="38" t="s">
        <v>1691</v>
      </c>
      <c r="E49" s="39" t="s">
        <v>1692</v>
      </c>
      <c r="F49" s="38" t="s">
        <v>1693</v>
      </c>
      <c r="G49" s="65"/>
    </row>
    <row r="50" spans="1:26" s="54" customFormat="1" x14ac:dyDescent="0.2">
      <c r="A50" s="48" t="str">
        <f t="shared" ca="1" si="0"/>
        <v>P R O J E C T   C H A R T E R</v>
      </c>
      <c r="B50" s="49"/>
      <c r="C50" s="31" t="s">
        <v>490</v>
      </c>
      <c r="D50" s="31" t="s">
        <v>491</v>
      </c>
      <c r="E50" s="50" t="s">
        <v>881</v>
      </c>
      <c r="F50" s="31" t="s">
        <v>645</v>
      </c>
      <c r="G50" s="51" t="s">
        <v>568</v>
      </c>
      <c r="H50" s="52"/>
      <c r="I50" s="53"/>
      <c r="K50" s="53"/>
      <c r="Z50" s="9"/>
    </row>
    <row r="51" spans="1:26" x14ac:dyDescent="0.2">
      <c r="A51" s="36" t="str">
        <f t="shared" ca="1" si="0"/>
        <v>Project number:</v>
      </c>
      <c r="B51" s="37"/>
      <c r="C51" s="38" t="s">
        <v>2</v>
      </c>
      <c r="D51" s="38" t="s">
        <v>641</v>
      </c>
      <c r="E51" s="39" t="s">
        <v>882</v>
      </c>
      <c r="F51" s="38" t="s">
        <v>713</v>
      </c>
      <c r="G51" s="40" t="s">
        <v>568</v>
      </c>
    </row>
    <row r="52" spans="1:26" x14ac:dyDescent="0.2">
      <c r="A52" s="41" t="str">
        <f t="shared" ca="1" si="0"/>
        <v>Start:</v>
      </c>
      <c r="B52" s="37"/>
      <c r="C52" s="42" t="s">
        <v>178</v>
      </c>
      <c r="D52" s="42" t="s">
        <v>179</v>
      </c>
      <c r="E52" s="43" t="s">
        <v>883</v>
      </c>
      <c r="F52" s="42" t="s">
        <v>714</v>
      </c>
      <c r="G52" s="44" t="s">
        <v>568</v>
      </c>
    </row>
    <row r="53" spans="1:26" x14ac:dyDescent="0.2">
      <c r="A53" s="41" t="str">
        <f t="shared" ca="1" si="0"/>
        <v>Finish:</v>
      </c>
      <c r="B53" s="37"/>
      <c r="C53" s="42" t="s">
        <v>3</v>
      </c>
      <c r="D53" s="42" t="s">
        <v>72</v>
      </c>
      <c r="E53" s="43" t="s">
        <v>884</v>
      </c>
      <c r="F53" s="42" t="s">
        <v>715</v>
      </c>
      <c r="G53" s="44" t="s">
        <v>568</v>
      </c>
    </row>
    <row r="54" spans="1:26" x14ac:dyDescent="0.2">
      <c r="A54" s="41" t="str">
        <f t="shared" ca="1" si="0"/>
        <v>Project title:</v>
      </c>
      <c r="B54" s="37"/>
      <c r="C54" s="42" t="s">
        <v>4</v>
      </c>
      <c r="D54" s="42" t="s">
        <v>1110</v>
      </c>
      <c r="E54" s="43" t="s">
        <v>885</v>
      </c>
      <c r="F54" s="42" t="s">
        <v>716</v>
      </c>
      <c r="G54" s="44" t="s">
        <v>568</v>
      </c>
    </row>
    <row r="55" spans="1:26" x14ac:dyDescent="0.2">
      <c r="A55" s="41" t="str">
        <f t="shared" ca="1" si="0"/>
        <v>Client:</v>
      </c>
      <c r="B55" s="37"/>
      <c r="C55" s="42" t="s">
        <v>5</v>
      </c>
      <c r="D55" s="42" t="s">
        <v>73</v>
      </c>
      <c r="E55" s="43" t="s">
        <v>886</v>
      </c>
      <c r="F55" s="42" t="s">
        <v>717</v>
      </c>
      <c r="G55" s="44" t="s">
        <v>568</v>
      </c>
    </row>
    <row r="56" spans="1:26" x14ac:dyDescent="0.2">
      <c r="A56" s="41" t="str">
        <f t="shared" ca="1" si="0"/>
        <v>Project manager:</v>
      </c>
      <c r="B56" s="37"/>
      <c r="C56" s="42" t="s">
        <v>204</v>
      </c>
      <c r="D56" s="42" t="s">
        <v>189</v>
      </c>
      <c r="E56" s="43" t="s">
        <v>887</v>
      </c>
      <c r="F56" s="42" t="s">
        <v>718</v>
      </c>
      <c r="G56" s="44" t="s">
        <v>568</v>
      </c>
    </row>
    <row r="57" spans="1:26" x14ac:dyDescent="0.2">
      <c r="A57" s="41" t="str">
        <f t="shared" ca="1" si="0"/>
        <v>Department:</v>
      </c>
      <c r="B57" s="37"/>
      <c r="C57" s="42" t="s">
        <v>6</v>
      </c>
      <c r="D57" s="42" t="s">
        <v>190</v>
      </c>
      <c r="E57" s="43" t="s">
        <v>888</v>
      </c>
      <c r="F57" s="42" t="s">
        <v>719</v>
      </c>
      <c r="G57" s="44" t="s">
        <v>568</v>
      </c>
    </row>
    <row r="58" spans="1:26" x14ac:dyDescent="0.2">
      <c r="A58" s="41" t="str">
        <f t="shared" ca="1" si="0"/>
        <v>Modified on:</v>
      </c>
      <c r="B58" s="37"/>
      <c r="C58" s="42" t="s">
        <v>7</v>
      </c>
      <c r="D58" s="42" t="s">
        <v>191</v>
      </c>
      <c r="E58" s="43" t="s">
        <v>889</v>
      </c>
      <c r="F58" s="42" t="s">
        <v>720</v>
      </c>
      <c r="G58" s="44" t="s">
        <v>568</v>
      </c>
    </row>
    <row r="59" spans="1:26" x14ac:dyDescent="0.2">
      <c r="A59" s="41" t="str">
        <f t="shared" ca="1" si="0"/>
        <v>Deputy:</v>
      </c>
      <c r="B59" s="37"/>
      <c r="C59" s="42" t="s">
        <v>8</v>
      </c>
      <c r="D59" s="42" t="s">
        <v>1111</v>
      </c>
      <c r="E59" s="43" t="s">
        <v>890</v>
      </c>
      <c r="F59" s="42" t="s">
        <v>721</v>
      </c>
      <c r="G59" s="44" t="s">
        <v>568</v>
      </c>
    </row>
    <row r="60" spans="1:26" x14ac:dyDescent="0.2">
      <c r="A60" s="41" t="str">
        <f t="shared" ca="1" si="0"/>
        <v>Strategic goal:</v>
      </c>
      <c r="B60" s="37"/>
      <c r="C60" s="42" t="s">
        <v>9</v>
      </c>
      <c r="D60" s="42" t="s">
        <v>74</v>
      </c>
      <c r="E60" s="43" t="s">
        <v>891</v>
      </c>
      <c r="F60" s="42" t="s">
        <v>722</v>
      </c>
      <c r="G60" s="44" t="s">
        <v>568</v>
      </c>
    </row>
    <row r="61" spans="1:26" x14ac:dyDescent="0.2">
      <c r="A61" s="41" t="str">
        <f t="shared" ca="1" si="0"/>
        <v>Problem / Short description /</v>
      </c>
      <c r="B61" s="37"/>
      <c r="C61" s="42" t="s">
        <v>1251</v>
      </c>
      <c r="D61" s="42" t="s">
        <v>1252</v>
      </c>
      <c r="E61" s="42" t="s">
        <v>1253</v>
      </c>
      <c r="F61" s="55" t="s">
        <v>1254</v>
      </c>
      <c r="G61" s="44" t="s">
        <v>568</v>
      </c>
    </row>
    <row r="62" spans="1:26" ht="38.25" x14ac:dyDescent="0.2">
      <c r="A62" s="41" t="str">
        <f t="shared" ca="1" si="0"/>
        <v>Project goals (SMART = specific, measurable, attainable, relevant, time-bound)</v>
      </c>
      <c r="B62" s="37"/>
      <c r="C62" s="42" t="s">
        <v>78</v>
      </c>
      <c r="D62" s="42" t="s">
        <v>1904</v>
      </c>
      <c r="E62" s="43" t="s">
        <v>892</v>
      </c>
      <c r="F62" s="42" t="s">
        <v>723</v>
      </c>
      <c r="G62" s="44" t="s">
        <v>568</v>
      </c>
    </row>
    <row r="63" spans="1:26" x14ac:dyDescent="0.2">
      <c r="A63" s="41" t="str">
        <f t="shared" ca="1" si="0"/>
        <v>Indicators</v>
      </c>
      <c r="B63" s="57"/>
      <c r="C63" s="101" t="s">
        <v>1367</v>
      </c>
      <c r="D63" s="101" t="s">
        <v>1368</v>
      </c>
      <c r="E63" s="13" t="s">
        <v>1369</v>
      </c>
      <c r="F63" s="101" t="s">
        <v>1489</v>
      </c>
      <c r="G63" s="58"/>
    </row>
    <row r="64" spans="1:26" x14ac:dyDescent="0.2">
      <c r="A64" s="41" t="str">
        <f t="shared" ca="1" si="0"/>
        <v>Deliverables (outcomes)</v>
      </c>
      <c r="B64" s="37"/>
      <c r="C64" s="42" t="s">
        <v>1886</v>
      </c>
      <c r="D64" s="42" t="s">
        <v>1887</v>
      </c>
      <c r="E64" s="43" t="s">
        <v>1888</v>
      </c>
      <c r="F64" s="42" t="s">
        <v>1889</v>
      </c>
      <c r="G64" s="44" t="s">
        <v>568</v>
      </c>
    </row>
    <row r="65" spans="1:7" x14ac:dyDescent="0.2">
      <c r="A65" s="41" t="str">
        <f t="shared" ca="1" si="0"/>
        <v>Budget / Resources / Persons</v>
      </c>
      <c r="B65" s="37"/>
      <c r="C65" s="42" t="s">
        <v>10</v>
      </c>
      <c r="D65" s="42" t="s">
        <v>75</v>
      </c>
      <c r="E65" s="43" t="s">
        <v>893</v>
      </c>
      <c r="F65" s="42" t="s">
        <v>724</v>
      </c>
      <c r="G65" s="44" t="s">
        <v>568</v>
      </c>
    </row>
    <row r="66" spans="1:7" x14ac:dyDescent="0.2">
      <c r="A66" s="41" t="str">
        <f t="shared" ca="1" si="0"/>
        <v>Internal resources</v>
      </c>
      <c r="B66" s="37"/>
      <c r="C66" s="42" t="s">
        <v>1672</v>
      </c>
      <c r="D66" s="42" t="s">
        <v>1671</v>
      </c>
      <c r="E66" s="43" t="s">
        <v>1673</v>
      </c>
      <c r="F66" s="42" t="s">
        <v>1675</v>
      </c>
      <c r="G66" s="44" t="s">
        <v>568</v>
      </c>
    </row>
    <row r="67" spans="1:7" x14ac:dyDescent="0.2">
      <c r="A67" s="41" t="str">
        <f t="shared" ca="1" si="0"/>
        <v>Personnel costs</v>
      </c>
      <c r="B67" s="37"/>
      <c r="C67" s="42" t="s">
        <v>79</v>
      </c>
      <c r="D67" s="42" t="s">
        <v>192</v>
      </c>
      <c r="E67" s="43" t="s">
        <v>894</v>
      </c>
      <c r="F67" s="42" t="s">
        <v>725</v>
      </c>
      <c r="G67" s="44" t="s">
        <v>568</v>
      </c>
    </row>
    <row r="68" spans="1:7" x14ac:dyDescent="0.2">
      <c r="A68" s="41" t="str">
        <f t="shared" ca="1" si="0"/>
        <v>Compare detail project team</v>
      </c>
      <c r="B68" s="37"/>
      <c r="C68" s="42" t="s">
        <v>57</v>
      </c>
      <c r="D68" s="42" t="s">
        <v>80</v>
      </c>
      <c r="E68" s="43" t="s">
        <v>895</v>
      </c>
      <c r="F68" s="42" t="s">
        <v>726</v>
      </c>
      <c r="G68" s="44" t="s">
        <v>568</v>
      </c>
    </row>
    <row r="69" spans="1:7" x14ac:dyDescent="0.2">
      <c r="A69" s="41" t="str">
        <f t="shared" ref="A69:A132" ca="1" si="1">OFFSET($C69,0,$B$4-1)</f>
        <v>Diverse 1:</v>
      </c>
      <c r="B69" s="37"/>
      <c r="C69" s="42" t="s">
        <v>11</v>
      </c>
      <c r="D69" s="42" t="s">
        <v>81</v>
      </c>
      <c r="E69" s="43" t="s">
        <v>896</v>
      </c>
      <c r="F69" s="42" t="s">
        <v>727</v>
      </c>
      <c r="G69" s="44" t="s">
        <v>568</v>
      </c>
    </row>
    <row r="70" spans="1:7" x14ac:dyDescent="0.2">
      <c r="A70" s="41" t="str">
        <f t="shared" ca="1" si="1"/>
        <v>Compare project budget (internal)</v>
      </c>
      <c r="B70" s="37"/>
      <c r="C70" s="42" t="s">
        <v>58</v>
      </c>
      <c r="D70" s="42" t="s">
        <v>82</v>
      </c>
      <c r="E70" s="43" t="s">
        <v>897</v>
      </c>
      <c r="F70" s="42" t="s">
        <v>728</v>
      </c>
      <c r="G70" s="44" t="s">
        <v>568</v>
      </c>
    </row>
    <row r="71" spans="1:7" x14ac:dyDescent="0.2">
      <c r="A71" s="41" t="str">
        <f t="shared" ca="1" si="1"/>
        <v>Diverse 2:</v>
      </c>
      <c r="B71" s="37"/>
      <c r="C71" s="42" t="s">
        <v>12</v>
      </c>
      <c r="D71" s="42" t="s">
        <v>1112</v>
      </c>
      <c r="E71" s="43" t="s">
        <v>898</v>
      </c>
      <c r="F71" s="42" t="s">
        <v>729</v>
      </c>
      <c r="G71" s="44" t="s">
        <v>568</v>
      </c>
    </row>
    <row r="72" spans="1:7" x14ac:dyDescent="0.2">
      <c r="A72" s="41" t="str">
        <f t="shared" ca="1" si="1"/>
        <v>External resources</v>
      </c>
      <c r="B72" s="37"/>
      <c r="C72" s="42" t="s">
        <v>1678</v>
      </c>
      <c r="D72" s="42" t="s">
        <v>1677</v>
      </c>
      <c r="E72" s="43" t="s">
        <v>1676</v>
      </c>
      <c r="F72" s="42" t="s">
        <v>1674</v>
      </c>
      <c r="G72" s="44" t="s">
        <v>568</v>
      </c>
    </row>
    <row r="73" spans="1:7" x14ac:dyDescent="0.2">
      <c r="A73" s="41" t="str">
        <f t="shared" ca="1" si="1"/>
        <v>Diverse 1:</v>
      </c>
      <c r="B73" s="37"/>
      <c r="C73" s="42" t="s">
        <v>11</v>
      </c>
      <c r="D73" s="42" t="s">
        <v>81</v>
      </c>
      <c r="E73" s="43" t="s">
        <v>896</v>
      </c>
      <c r="F73" s="42" t="s">
        <v>727</v>
      </c>
      <c r="G73" s="44" t="s">
        <v>568</v>
      </c>
    </row>
    <row r="74" spans="1:7" x14ac:dyDescent="0.2">
      <c r="A74" s="41" t="str">
        <f t="shared" ca="1" si="1"/>
        <v>Compare detail project budget (external)</v>
      </c>
      <c r="B74" s="37"/>
      <c r="C74" s="42" t="s">
        <v>59</v>
      </c>
      <c r="D74" s="42" t="s">
        <v>83</v>
      </c>
      <c r="E74" s="43" t="s">
        <v>899</v>
      </c>
      <c r="F74" s="42" t="s">
        <v>730</v>
      </c>
      <c r="G74" s="44" t="s">
        <v>568</v>
      </c>
    </row>
    <row r="75" spans="1:7" x14ac:dyDescent="0.2">
      <c r="A75" s="41" t="str">
        <f t="shared" ca="1" si="1"/>
        <v>Diverse 2:</v>
      </c>
      <c r="B75" s="37"/>
      <c r="C75" s="42" t="s">
        <v>12</v>
      </c>
      <c r="D75" s="42" t="s">
        <v>1112</v>
      </c>
      <c r="E75" s="43" t="s">
        <v>898</v>
      </c>
      <c r="F75" s="42" t="s">
        <v>729</v>
      </c>
      <c r="G75" s="44" t="s">
        <v>568</v>
      </c>
    </row>
    <row r="76" spans="1:7" x14ac:dyDescent="0.2">
      <c r="A76" s="41" t="str">
        <f t="shared" ca="1" si="1"/>
        <v>Diverse 3:</v>
      </c>
      <c r="B76" s="37"/>
      <c r="C76" s="42" t="s">
        <v>13</v>
      </c>
      <c r="D76" s="42" t="s">
        <v>1113</v>
      </c>
      <c r="E76" s="43" t="s">
        <v>900</v>
      </c>
      <c r="F76" s="42" t="s">
        <v>731</v>
      </c>
      <c r="G76" s="44" t="s">
        <v>568</v>
      </c>
    </row>
    <row r="77" spans="1:7" x14ac:dyDescent="0.2">
      <c r="A77" s="41" t="str">
        <f t="shared" ca="1" si="1"/>
        <v>TOTAL RESOURCES</v>
      </c>
      <c r="B77" s="37"/>
      <c r="C77" s="42" t="s">
        <v>1679</v>
      </c>
      <c r="D77" s="42" t="s">
        <v>1680</v>
      </c>
      <c r="E77" s="43" t="s">
        <v>1681</v>
      </c>
      <c r="F77" s="42" t="s">
        <v>1682</v>
      </c>
      <c r="G77" s="44" t="s">
        <v>568</v>
      </c>
    </row>
    <row r="78" spans="1:7" x14ac:dyDescent="0.2">
      <c r="A78" s="41" t="str">
        <f t="shared" ca="1" si="1"/>
        <v>Deadlines / Milestones (Go/NoGo)</v>
      </c>
      <c r="B78" s="37"/>
      <c r="C78" s="42" t="s">
        <v>1507</v>
      </c>
      <c r="D78" s="42" t="s">
        <v>1725</v>
      </c>
      <c r="E78" s="43" t="s">
        <v>1508</v>
      </c>
      <c r="F78" s="42" t="s">
        <v>1509</v>
      </c>
      <c r="G78" s="44" t="s">
        <v>568</v>
      </c>
    </row>
    <row r="79" spans="1:7" x14ac:dyDescent="0.2">
      <c r="A79" s="41" t="str">
        <f t="shared" ca="1" si="1"/>
        <v>When?</v>
      </c>
      <c r="B79" s="37"/>
      <c r="C79" s="42" t="s">
        <v>14</v>
      </c>
      <c r="D79" s="42" t="s">
        <v>76</v>
      </c>
      <c r="E79" s="43" t="s">
        <v>901</v>
      </c>
      <c r="F79" s="42" t="s">
        <v>732</v>
      </c>
      <c r="G79" s="44" t="s">
        <v>568</v>
      </c>
    </row>
    <row r="80" spans="1:7" x14ac:dyDescent="0.2">
      <c r="A80" s="41" t="str">
        <f t="shared" ca="1" si="1"/>
        <v>What?</v>
      </c>
      <c r="B80" s="37"/>
      <c r="C80" s="42" t="s">
        <v>15</v>
      </c>
      <c r="D80" s="42" t="s">
        <v>77</v>
      </c>
      <c r="E80" s="43" t="s">
        <v>902</v>
      </c>
      <c r="F80" s="42" t="s">
        <v>733</v>
      </c>
      <c r="G80" s="44" t="s">
        <v>568</v>
      </c>
    </row>
    <row r="81" spans="1:26" x14ac:dyDescent="0.2">
      <c r="A81" s="41" t="str">
        <f t="shared" ca="1" si="1"/>
        <v>Who?</v>
      </c>
      <c r="B81" s="37"/>
      <c r="C81" s="42" t="s">
        <v>16</v>
      </c>
      <c r="D81" s="42" t="s">
        <v>84</v>
      </c>
      <c r="E81" s="43" t="s">
        <v>903</v>
      </c>
      <c r="F81" s="42" t="s">
        <v>734</v>
      </c>
      <c r="G81" s="44" t="s">
        <v>568</v>
      </c>
    </row>
    <row r="82" spans="1:26" x14ac:dyDescent="0.2">
      <c r="A82" s="41" t="str">
        <f t="shared" ca="1" si="1"/>
        <v>Approved?</v>
      </c>
      <c r="B82" s="37"/>
      <c r="C82" s="42" t="s">
        <v>17</v>
      </c>
      <c r="D82" s="42" t="s">
        <v>85</v>
      </c>
      <c r="E82" s="43" t="s">
        <v>904</v>
      </c>
      <c r="F82" s="42" t="s">
        <v>735</v>
      </c>
      <c r="G82" s="44" t="s">
        <v>568</v>
      </c>
    </row>
    <row r="83" spans="1:26" x14ac:dyDescent="0.2">
      <c r="A83" s="41" t="str">
        <f t="shared" ca="1" si="1"/>
        <v>Remarks / attachments</v>
      </c>
      <c r="B83" s="37"/>
      <c r="C83" s="42" t="s">
        <v>68</v>
      </c>
      <c r="D83" s="42" t="s">
        <v>193</v>
      </c>
      <c r="E83" s="43" t="s">
        <v>1150</v>
      </c>
      <c r="F83" s="42" t="s">
        <v>736</v>
      </c>
      <c r="G83" s="44" t="s">
        <v>568</v>
      </c>
    </row>
    <row r="84" spans="1:26" ht="25.5" x14ac:dyDescent="0.2">
      <c r="A84" s="41" t="str">
        <f t="shared" ca="1" si="1"/>
        <v xml:space="preserve">Discuss project charter and have it signed by client </v>
      </c>
      <c r="B84" s="37"/>
      <c r="C84" s="42" t="s">
        <v>127</v>
      </c>
      <c r="D84" s="42" t="s">
        <v>194</v>
      </c>
      <c r="E84" s="43" t="s">
        <v>905</v>
      </c>
      <c r="F84" s="42" t="s">
        <v>737</v>
      </c>
      <c r="G84" s="44" t="s">
        <v>568</v>
      </c>
    </row>
    <row r="85" spans="1:26" ht="25.5" x14ac:dyDescent="0.2">
      <c r="A85" s="41" t="str">
        <f t="shared" ca="1" si="1"/>
        <v>Detailed planning drawn up and Go/NoGo from client</v>
      </c>
      <c r="B85" s="37"/>
      <c r="C85" s="42" t="s">
        <v>128</v>
      </c>
      <c r="D85" s="42" t="s">
        <v>195</v>
      </c>
      <c r="E85" s="43" t="s">
        <v>906</v>
      </c>
      <c r="F85" s="42" t="s">
        <v>738</v>
      </c>
      <c r="G85" s="44" t="s">
        <v>568</v>
      </c>
    </row>
    <row r="86" spans="1:26" ht="25.5" x14ac:dyDescent="0.2">
      <c r="A86" s="41" t="str">
        <f t="shared" ca="1" si="1"/>
        <v>Rough concept drawn up and Go/NoGo from client</v>
      </c>
      <c r="B86" s="37"/>
      <c r="C86" s="42" t="s">
        <v>129</v>
      </c>
      <c r="D86" s="42" t="s">
        <v>196</v>
      </c>
      <c r="E86" s="43" t="s">
        <v>907</v>
      </c>
      <c r="F86" s="42" t="s">
        <v>739</v>
      </c>
      <c r="G86" s="44" t="s">
        <v>568</v>
      </c>
    </row>
    <row r="87" spans="1:26" ht="25.5" x14ac:dyDescent="0.2">
      <c r="A87" s="41" t="str">
        <f t="shared" ca="1" si="1"/>
        <v>Detailed concept drawn up and Go/NoGo from client</v>
      </c>
      <c r="B87" s="37"/>
      <c r="C87" s="42" t="s">
        <v>130</v>
      </c>
      <c r="D87" s="42" t="s">
        <v>197</v>
      </c>
      <c r="E87" s="43" t="s">
        <v>908</v>
      </c>
      <c r="F87" s="42" t="s">
        <v>740</v>
      </c>
      <c r="G87" s="44" t="s">
        <v>568</v>
      </c>
    </row>
    <row r="88" spans="1:26" ht="25.5" x14ac:dyDescent="0.2">
      <c r="A88" s="41" t="str">
        <f t="shared" ca="1" si="1"/>
        <v>Monthly interim report to client</v>
      </c>
      <c r="B88" s="37"/>
      <c r="C88" s="42" t="s">
        <v>131</v>
      </c>
      <c r="D88" s="42" t="s">
        <v>1115</v>
      </c>
      <c r="E88" s="43" t="s">
        <v>909</v>
      </c>
      <c r="F88" s="42" t="s">
        <v>741</v>
      </c>
      <c r="G88" s="44" t="s">
        <v>568</v>
      </c>
    </row>
    <row r="89" spans="1:26" x14ac:dyDescent="0.2">
      <c r="A89" s="41" t="str">
        <f t="shared" ca="1" si="1"/>
        <v>Final report to client</v>
      </c>
      <c r="B89" s="37"/>
      <c r="C89" s="42" t="s">
        <v>132</v>
      </c>
      <c r="D89" s="42" t="s">
        <v>133</v>
      </c>
      <c r="E89" s="43" t="s">
        <v>910</v>
      </c>
      <c r="F89" s="42" t="s">
        <v>742</v>
      </c>
      <c r="G89" s="44" t="s">
        <v>568</v>
      </c>
    </row>
    <row r="90" spans="1:26" x14ac:dyDescent="0.2">
      <c r="A90" s="41" t="str">
        <f t="shared" ca="1" si="1"/>
        <v>Date</v>
      </c>
      <c r="B90" s="37"/>
      <c r="C90" s="42" t="s">
        <v>19</v>
      </c>
      <c r="D90" s="42" t="s">
        <v>86</v>
      </c>
      <c r="E90" s="43" t="s">
        <v>86</v>
      </c>
      <c r="F90" s="42" t="s">
        <v>743</v>
      </c>
      <c r="G90" s="44" t="s">
        <v>568</v>
      </c>
    </row>
    <row r="91" spans="1:26" x14ac:dyDescent="0.2">
      <c r="A91" s="41" t="str">
        <f t="shared" ca="1" si="1"/>
        <v>Client signature</v>
      </c>
      <c r="B91" s="37"/>
      <c r="C91" s="42" t="s">
        <v>20</v>
      </c>
      <c r="D91" s="42" t="s">
        <v>120</v>
      </c>
      <c r="E91" s="43" t="s">
        <v>911</v>
      </c>
      <c r="F91" s="42" t="s">
        <v>744</v>
      </c>
      <c r="G91" s="44" t="s">
        <v>568</v>
      </c>
    </row>
    <row r="92" spans="1:26" x14ac:dyDescent="0.2">
      <c r="A92" s="45" t="str">
        <f t="shared" ca="1" si="1"/>
        <v>Project manager signature</v>
      </c>
      <c r="B92" s="37"/>
      <c r="C92" s="46" t="s">
        <v>21</v>
      </c>
      <c r="D92" s="46" t="s">
        <v>198</v>
      </c>
      <c r="E92" s="56" t="s">
        <v>912</v>
      </c>
      <c r="F92" s="46" t="s">
        <v>745</v>
      </c>
      <c r="G92" s="47" t="s">
        <v>568</v>
      </c>
    </row>
    <row r="93" spans="1:26" s="54" customFormat="1" x14ac:dyDescent="0.2">
      <c r="A93" s="48" t="str">
        <f t="shared" ca="1" si="1"/>
        <v xml:space="preserve">C H E C K L I S T E </v>
      </c>
      <c r="B93" s="49"/>
      <c r="C93" s="31" t="s">
        <v>1191</v>
      </c>
      <c r="D93" s="31" t="s">
        <v>1214</v>
      </c>
      <c r="E93" s="31" t="s">
        <v>1190</v>
      </c>
      <c r="F93" s="31" t="s">
        <v>1192</v>
      </c>
      <c r="G93" s="51" t="s">
        <v>568</v>
      </c>
      <c r="H93" s="52"/>
      <c r="I93" s="53"/>
      <c r="K93" s="53"/>
      <c r="Z93" s="9"/>
    </row>
    <row r="94" spans="1:26" x14ac:dyDescent="0.2">
      <c r="A94" s="36" t="str">
        <f t="shared" ca="1" si="1"/>
        <v>Week</v>
      </c>
      <c r="B94" s="37"/>
      <c r="C94" s="38" t="s">
        <v>50</v>
      </c>
      <c r="D94" s="38" t="s">
        <v>108</v>
      </c>
      <c r="E94" s="39" t="s">
        <v>913</v>
      </c>
      <c r="F94" s="38" t="s">
        <v>746</v>
      </c>
      <c r="G94" s="40" t="s">
        <v>568</v>
      </c>
    </row>
    <row r="95" spans="1:26" x14ac:dyDescent="0.2">
      <c r="A95" s="41" t="str">
        <f t="shared" ca="1" si="1"/>
        <v>Rough planning</v>
      </c>
      <c r="B95" s="37"/>
      <c r="C95" s="42" t="s">
        <v>34</v>
      </c>
      <c r="D95" s="42" t="s">
        <v>89</v>
      </c>
      <c r="E95" s="43" t="s">
        <v>863</v>
      </c>
      <c r="F95" s="42" t="s">
        <v>692</v>
      </c>
      <c r="G95" s="44" t="s">
        <v>568</v>
      </c>
    </row>
    <row r="96" spans="1:26" x14ac:dyDescent="0.2">
      <c r="A96" s="41" t="str">
        <f t="shared" ca="1" si="1"/>
        <v>Start</v>
      </c>
      <c r="B96" s="37"/>
      <c r="C96" s="42" t="s">
        <v>61</v>
      </c>
      <c r="D96" s="42" t="s">
        <v>100</v>
      </c>
      <c r="E96" s="43" t="s">
        <v>914</v>
      </c>
      <c r="F96" s="42" t="s">
        <v>747</v>
      </c>
      <c r="G96" s="44" t="s">
        <v>568</v>
      </c>
    </row>
    <row r="97" spans="1:26" x14ac:dyDescent="0.2">
      <c r="A97" s="41" t="str">
        <f t="shared" ca="1" si="1"/>
        <v>Finish</v>
      </c>
      <c r="B97" s="37"/>
      <c r="C97" s="42" t="s">
        <v>62</v>
      </c>
      <c r="D97" s="42" t="s">
        <v>101</v>
      </c>
      <c r="E97" s="43" t="s">
        <v>915</v>
      </c>
      <c r="F97" s="42" t="s">
        <v>748</v>
      </c>
      <c r="G97" s="44" t="s">
        <v>568</v>
      </c>
    </row>
    <row r="98" spans="1:26" x14ac:dyDescent="0.2">
      <c r="A98" s="41" t="str">
        <f t="shared" ca="1" si="1"/>
        <v>Who?</v>
      </c>
      <c r="B98" s="37"/>
      <c r="C98" s="42" t="s">
        <v>16</v>
      </c>
      <c r="D98" s="42" t="s">
        <v>1221</v>
      </c>
      <c r="E98" s="43" t="s">
        <v>903</v>
      </c>
      <c r="F98" s="42" t="s">
        <v>734</v>
      </c>
      <c r="G98" s="44"/>
    </row>
    <row r="99" spans="1:26" x14ac:dyDescent="0.2">
      <c r="A99" s="41" t="str">
        <f t="shared" ca="1" si="1"/>
        <v>Working hours</v>
      </c>
      <c r="B99" s="37"/>
      <c r="C99" s="42" t="s">
        <v>208</v>
      </c>
      <c r="D99" s="42" t="s">
        <v>210</v>
      </c>
      <c r="E99" s="43" t="s">
        <v>916</v>
      </c>
      <c r="F99" s="42" t="s">
        <v>749</v>
      </c>
      <c r="G99" s="44" t="s">
        <v>568</v>
      </c>
    </row>
    <row r="100" spans="1:26" x14ac:dyDescent="0.2">
      <c r="A100" s="41" t="str">
        <f t="shared" ca="1" si="1"/>
        <v>Working days</v>
      </c>
      <c r="B100" s="37"/>
      <c r="C100" s="42" t="s">
        <v>209</v>
      </c>
      <c r="D100" s="42" t="s">
        <v>211</v>
      </c>
      <c r="E100" s="43" t="s">
        <v>917</v>
      </c>
      <c r="F100" s="42" t="s">
        <v>750</v>
      </c>
      <c r="G100" s="44" t="s">
        <v>568</v>
      </c>
    </row>
    <row r="101" spans="1:26" x14ac:dyDescent="0.2">
      <c r="A101" s="41" t="str">
        <f t="shared" ca="1" si="1"/>
        <v>MS</v>
      </c>
      <c r="B101" s="37"/>
      <c r="C101" s="42" t="s">
        <v>63</v>
      </c>
      <c r="D101" s="42" t="s">
        <v>102</v>
      </c>
      <c r="E101" s="43" t="s">
        <v>63</v>
      </c>
      <c r="F101" s="42" t="s">
        <v>63</v>
      </c>
      <c r="G101" s="44" t="s">
        <v>568</v>
      </c>
    </row>
    <row r="102" spans="1:26" x14ac:dyDescent="0.2">
      <c r="A102" s="41" t="str">
        <f t="shared" ca="1" si="1"/>
        <v>INITIALISATION STAGE</v>
      </c>
      <c r="B102" s="37"/>
      <c r="C102" s="42" t="s">
        <v>64</v>
      </c>
      <c r="D102" s="42" t="s">
        <v>103</v>
      </c>
      <c r="E102" s="43" t="s">
        <v>918</v>
      </c>
      <c r="F102" s="42" t="s">
        <v>751</v>
      </c>
      <c r="G102" s="44" t="s">
        <v>568</v>
      </c>
    </row>
    <row r="103" spans="1:26" x14ac:dyDescent="0.2">
      <c r="A103" s="41" t="str">
        <f t="shared" ca="1" si="1"/>
        <v>PLANNING STAGE</v>
      </c>
      <c r="B103" s="37"/>
      <c r="C103" s="42" t="s">
        <v>65</v>
      </c>
      <c r="D103" s="42" t="s">
        <v>104</v>
      </c>
      <c r="E103" s="43" t="s">
        <v>919</v>
      </c>
      <c r="F103" s="42" t="s">
        <v>752</v>
      </c>
      <c r="G103" s="44" t="s">
        <v>568</v>
      </c>
    </row>
    <row r="104" spans="1:26" x14ac:dyDescent="0.2">
      <c r="A104" s="41" t="str">
        <f t="shared" ca="1" si="1"/>
        <v>CONCEPTUAL STAGE</v>
      </c>
      <c r="B104" s="37"/>
      <c r="C104" s="42" t="s">
        <v>205</v>
      </c>
      <c r="D104" s="42" t="s">
        <v>105</v>
      </c>
      <c r="E104" s="43" t="s">
        <v>920</v>
      </c>
      <c r="F104" s="42" t="s">
        <v>756</v>
      </c>
      <c r="G104" s="44" t="s">
        <v>568</v>
      </c>
    </row>
    <row r="105" spans="1:26" x14ac:dyDescent="0.2">
      <c r="A105" s="41" t="str">
        <f t="shared" ca="1" si="1"/>
        <v xml:space="preserve">IMPLEMENTATION STAGE </v>
      </c>
      <c r="B105" s="37"/>
      <c r="C105" s="42" t="s">
        <v>66</v>
      </c>
      <c r="D105" s="42" t="s">
        <v>106</v>
      </c>
      <c r="E105" s="43" t="s">
        <v>921</v>
      </c>
      <c r="F105" s="42" t="s">
        <v>753</v>
      </c>
      <c r="G105" s="44" t="s">
        <v>568</v>
      </c>
    </row>
    <row r="106" spans="1:26" x14ac:dyDescent="0.2">
      <c r="A106" s="41" t="str">
        <f t="shared" ca="1" si="1"/>
        <v>CONCLUSION STAGE</v>
      </c>
      <c r="B106" s="37"/>
      <c r="C106" s="42" t="s">
        <v>67</v>
      </c>
      <c r="D106" s="42" t="s">
        <v>107</v>
      </c>
      <c r="E106" s="43" t="s">
        <v>922</v>
      </c>
      <c r="F106" s="42" t="s">
        <v>754</v>
      </c>
      <c r="G106" s="44" t="s">
        <v>568</v>
      </c>
    </row>
    <row r="107" spans="1:26" x14ac:dyDescent="0.2">
      <c r="A107" s="41" t="str">
        <f t="shared" ca="1" si="1"/>
        <v>Yes</v>
      </c>
      <c r="B107" s="37"/>
      <c r="C107" s="42" t="s">
        <v>60</v>
      </c>
      <c r="D107" s="42" t="s">
        <v>110</v>
      </c>
      <c r="E107" s="43" t="s">
        <v>923</v>
      </c>
      <c r="F107" s="42" t="s">
        <v>755</v>
      </c>
      <c r="G107" s="44" t="s">
        <v>568</v>
      </c>
    </row>
    <row r="108" spans="1:26" x14ac:dyDescent="0.2">
      <c r="A108" s="41" t="str">
        <f t="shared" ca="1" si="1"/>
        <v>Diverse</v>
      </c>
      <c r="B108" s="37"/>
      <c r="C108" s="42" t="s">
        <v>563</v>
      </c>
      <c r="D108" s="42" t="s">
        <v>564</v>
      </c>
      <c r="E108" s="43" t="s">
        <v>924</v>
      </c>
      <c r="F108" s="42" t="s">
        <v>757</v>
      </c>
      <c r="G108" s="44" t="s">
        <v>568</v>
      </c>
    </row>
    <row r="109" spans="1:26" x14ac:dyDescent="0.2">
      <c r="A109" s="45" t="str">
        <f t="shared" ca="1" si="1"/>
        <v>Checkliste</v>
      </c>
      <c r="B109" s="37"/>
      <c r="C109" s="46" t="s">
        <v>1194</v>
      </c>
      <c r="D109" s="46" t="s">
        <v>1194</v>
      </c>
      <c r="E109" s="56" t="s">
        <v>1195</v>
      </c>
      <c r="F109" s="46" t="s">
        <v>1196</v>
      </c>
      <c r="G109" s="47"/>
    </row>
    <row r="110" spans="1:26" s="54" customFormat="1" x14ac:dyDescent="0.2">
      <c r="A110" s="48" t="str">
        <f t="shared" ca="1" si="1"/>
        <v>D E T A I L E D   P L A N N I N G</v>
      </c>
      <c r="B110" s="49"/>
      <c r="C110" s="31" t="s">
        <v>493</v>
      </c>
      <c r="D110" s="31" t="s">
        <v>492</v>
      </c>
      <c r="E110" s="50" t="s">
        <v>925</v>
      </c>
      <c r="F110" s="31" t="s">
        <v>644</v>
      </c>
      <c r="G110" s="51" t="s">
        <v>568</v>
      </c>
      <c r="H110" s="52"/>
      <c r="I110" s="53"/>
      <c r="K110" s="53"/>
      <c r="Z110" s="9"/>
    </row>
    <row r="111" spans="1:26" x14ac:dyDescent="0.2">
      <c r="A111" s="36" t="str">
        <f t="shared" ca="1" si="1"/>
        <v>Sort</v>
      </c>
      <c r="B111" s="37"/>
      <c r="C111" s="38" t="s">
        <v>164</v>
      </c>
      <c r="D111" s="38" t="s">
        <v>165</v>
      </c>
      <c r="E111" s="39" t="s">
        <v>926</v>
      </c>
      <c r="F111" s="38" t="s">
        <v>759</v>
      </c>
      <c r="G111" s="40" t="s">
        <v>568</v>
      </c>
    </row>
    <row r="112" spans="1:26" x14ac:dyDescent="0.2">
      <c r="A112" s="41" t="str">
        <f t="shared" ca="1" si="1"/>
        <v>Today</v>
      </c>
      <c r="B112" s="37"/>
      <c r="C112" s="42" t="s">
        <v>505</v>
      </c>
      <c r="D112" s="42" t="s">
        <v>504</v>
      </c>
      <c r="E112" s="43" t="s">
        <v>927</v>
      </c>
      <c r="F112" s="42" t="s">
        <v>760</v>
      </c>
      <c r="G112" s="44" t="s">
        <v>568</v>
      </c>
    </row>
    <row r="113" spans="1:7" x14ac:dyDescent="0.2">
      <c r="A113" s="41" t="str">
        <f t="shared" ca="1" si="1"/>
        <v xml:space="preserve">Detailed planning </v>
      </c>
      <c r="B113" s="37"/>
      <c r="C113" s="42" t="s">
        <v>22</v>
      </c>
      <c r="D113" s="42" t="s">
        <v>109</v>
      </c>
      <c r="E113" s="43" t="s">
        <v>928</v>
      </c>
      <c r="F113" s="42" t="s">
        <v>697</v>
      </c>
      <c r="G113" s="44" t="s">
        <v>568</v>
      </c>
    </row>
    <row r="114" spans="1:7" x14ac:dyDescent="0.2">
      <c r="A114" s="41" t="str">
        <f t="shared" ca="1" si="1"/>
        <v>Yes</v>
      </c>
      <c r="B114" s="37"/>
      <c r="C114" s="42" t="s">
        <v>60</v>
      </c>
      <c r="D114" s="42" t="s">
        <v>110</v>
      </c>
      <c r="E114" s="43" t="s">
        <v>923</v>
      </c>
      <c r="F114" s="42" t="s">
        <v>755</v>
      </c>
      <c r="G114" s="44" t="s">
        <v>568</v>
      </c>
    </row>
    <row r="115" spans="1:7" x14ac:dyDescent="0.2">
      <c r="A115" s="41" t="str">
        <f t="shared" ca="1" si="1"/>
        <v>Responsible</v>
      </c>
      <c r="B115" s="37"/>
      <c r="C115" s="42" t="s">
        <v>207</v>
      </c>
      <c r="D115" s="42" t="s">
        <v>206</v>
      </c>
      <c r="E115" s="43" t="s">
        <v>929</v>
      </c>
      <c r="F115" s="42" t="s">
        <v>206</v>
      </c>
      <c r="G115" s="44" t="s">
        <v>568</v>
      </c>
    </row>
    <row r="116" spans="1:7" x14ac:dyDescent="0.2">
      <c r="A116" s="41" t="str">
        <f t="shared" ca="1" si="1"/>
        <v>Filter:</v>
      </c>
      <c r="B116" s="37"/>
      <c r="C116" s="42" t="s">
        <v>303</v>
      </c>
      <c r="D116" s="42" t="s">
        <v>1114</v>
      </c>
      <c r="E116" s="43" t="s">
        <v>303</v>
      </c>
      <c r="F116" s="42" t="s">
        <v>761</v>
      </c>
      <c r="G116" s="44" t="s">
        <v>568</v>
      </c>
    </row>
    <row r="117" spans="1:7" x14ac:dyDescent="0.2">
      <c r="A117" s="41" t="str">
        <f t="shared" ca="1" si="1"/>
        <v>Total hours</v>
      </c>
      <c r="B117" s="37"/>
      <c r="C117" s="42" t="s">
        <v>1224</v>
      </c>
      <c r="D117" s="42" t="s">
        <v>1225</v>
      </c>
      <c r="E117" s="43" t="s">
        <v>1226</v>
      </c>
      <c r="F117" s="42" t="s">
        <v>1227</v>
      </c>
      <c r="G117" s="44"/>
    </row>
    <row r="118" spans="1:7" x14ac:dyDescent="0.2">
      <c r="A118" s="41" t="str">
        <f t="shared" ca="1" si="1"/>
        <v>Total realized [h]</v>
      </c>
      <c r="B118" s="37"/>
      <c r="C118" s="42" t="s">
        <v>1392</v>
      </c>
      <c r="D118" s="42" t="s">
        <v>1393</v>
      </c>
      <c r="E118" s="43" t="s">
        <v>1394</v>
      </c>
      <c r="F118" s="42" t="s">
        <v>1395</v>
      </c>
      <c r="G118" s="44" t="s">
        <v>568</v>
      </c>
    </row>
    <row r="119" spans="1:7" x14ac:dyDescent="0.2">
      <c r="A119" s="41" t="str">
        <f t="shared" ca="1" si="1"/>
        <v>Budget [h]</v>
      </c>
      <c r="B119" s="37"/>
      <c r="C119" s="42" t="s">
        <v>1338</v>
      </c>
      <c r="D119" s="42" t="s">
        <v>1338</v>
      </c>
      <c r="E119" s="43" t="s">
        <v>1338</v>
      </c>
      <c r="F119" s="42" t="s">
        <v>1338</v>
      </c>
      <c r="G119" s="44"/>
    </row>
    <row r="120" spans="1:7" x14ac:dyDescent="0.2">
      <c r="A120" s="41" t="e">
        <f t="shared" ca="1" si="1"/>
        <v>#REF!</v>
      </c>
      <c r="B120" s="57"/>
      <c r="C120" s="12" t="e">
        <f>"Budget"&amp;" ["&amp;Logo!#REF!&amp;"]"</f>
        <v>#REF!</v>
      </c>
      <c r="D120" s="12" t="e">
        <f>"Budget"&amp;" ["&amp;Logo!#REF!&amp;"]"</f>
        <v>#REF!</v>
      </c>
      <c r="E120" s="12" t="e">
        <f>"Budget"&amp;" ["&amp;Logo!#REF!&amp;"]"</f>
        <v>#REF!</v>
      </c>
      <c r="F120" s="12" t="e">
        <f>"Budget"&amp;" ["&amp;Logo!#REF!&amp;"]"</f>
        <v>#REF!</v>
      </c>
      <c r="G120" s="58"/>
    </row>
    <row r="121" spans="1:7" x14ac:dyDescent="0.2">
      <c r="A121" s="41" t="str">
        <f t="shared" ca="1" si="1"/>
        <v>intern:</v>
      </c>
      <c r="B121" s="57"/>
      <c r="C121" s="59" t="s">
        <v>1386</v>
      </c>
      <c r="D121" s="59" t="s">
        <v>1388</v>
      </c>
      <c r="E121" s="59" t="s">
        <v>1386</v>
      </c>
      <c r="F121" s="59" t="s">
        <v>1390</v>
      </c>
      <c r="G121" s="58"/>
    </row>
    <row r="122" spans="1:7" x14ac:dyDescent="0.2">
      <c r="A122" s="41" t="str">
        <f t="shared" ca="1" si="1"/>
        <v>extern:</v>
      </c>
      <c r="B122" s="57"/>
      <c r="C122" s="12" t="s">
        <v>1387</v>
      </c>
      <c r="D122" s="12" t="s">
        <v>1389</v>
      </c>
      <c r="E122" s="12" t="s">
        <v>1387</v>
      </c>
      <c r="F122" s="12" t="s">
        <v>1391</v>
      </c>
      <c r="G122" s="58"/>
    </row>
    <row r="123" spans="1:7" x14ac:dyDescent="0.2">
      <c r="A123" s="41" t="str">
        <f t="shared" ca="1" si="1"/>
        <v>Balance budget [h]</v>
      </c>
      <c r="B123" s="37"/>
      <c r="C123" s="42" t="s">
        <v>1378</v>
      </c>
      <c r="D123" s="42" t="s">
        <v>1383</v>
      </c>
      <c r="E123" s="43" t="s">
        <v>1384</v>
      </c>
      <c r="F123" s="42" t="s">
        <v>1385</v>
      </c>
      <c r="G123" s="44" t="s">
        <v>568</v>
      </c>
    </row>
    <row r="124" spans="1:7" x14ac:dyDescent="0.2">
      <c r="A124" s="41" t="e">
        <f t="shared" ca="1" si="1"/>
        <v>#REF!</v>
      </c>
      <c r="B124" s="57"/>
      <c r="C124" s="42" t="e">
        <f>"Saldo Budget"&amp;" ["&amp;Logo!#REF!&amp;"]"</f>
        <v>#REF!</v>
      </c>
      <c r="D124" s="42" t="e">
        <f>"Solde budget"&amp;" ["&amp;Logo!#REF!&amp;"]"</f>
        <v>#REF!</v>
      </c>
      <c r="E124" s="43" t="e">
        <f>"Balance budget"&amp;" ["&amp;Logo!#REF!&amp;"]"</f>
        <v>#REF!</v>
      </c>
      <c r="F124" s="42" t="e">
        <f>"Saldo budget"&amp;" ["&amp;Logo!#REF!&amp;"]"</f>
        <v>#REF!</v>
      </c>
      <c r="G124" s="60"/>
    </row>
    <row r="125" spans="1:7" x14ac:dyDescent="0.2">
      <c r="A125" s="45" t="str">
        <f t="shared" ca="1" si="1"/>
        <v>Balance [%]</v>
      </c>
      <c r="B125" s="37"/>
      <c r="C125" s="46" t="s">
        <v>1351</v>
      </c>
      <c r="D125" s="46" t="s">
        <v>1352</v>
      </c>
      <c r="E125" s="56" t="s">
        <v>1353</v>
      </c>
      <c r="F125" s="46" t="s">
        <v>1351</v>
      </c>
      <c r="G125" s="47" t="s">
        <v>568</v>
      </c>
    </row>
    <row r="126" spans="1:7" x14ac:dyDescent="0.2">
      <c r="A126" s="45" t="str">
        <f t="shared" ca="1" si="1"/>
        <v>Balance</v>
      </c>
      <c r="B126" s="37"/>
      <c r="C126" s="42" t="s">
        <v>223</v>
      </c>
      <c r="D126" s="42" t="s">
        <v>224</v>
      </c>
      <c r="E126" s="43" t="s">
        <v>960</v>
      </c>
      <c r="F126" s="42" t="s">
        <v>223</v>
      </c>
      <c r="G126" s="47"/>
    </row>
    <row r="127" spans="1:7" x14ac:dyDescent="0.2">
      <c r="A127" s="45" t="str">
        <f t="shared" ca="1" si="1"/>
        <v>Realized</v>
      </c>
      <c r="B127" s="37"/>
      <c r="C127" s="42" t="s">
        <v>1334</v>
      </c>
      <c r="D127" s="42" t="s">
        <v>1335</v>
      </c>
      <c r="E127" s="43" t="s">
        <v>1336</v>
      </c>
      <c r="F127" s="42" t="s">
        <v>1337</v>
      </c>
      <c r="G127" s="47"/>
    </row>
    <row r="128" spans="1:7" x14ac:dyDescent="0.2">
      <c r="A128" s="45" t="str">
        <f t="shared" ca="1" si="1"/>
        <v>Balance realized days</v>
      </c>
      <c r="B128" s="61"/>
      <c r="C128" s="59" t="s">
        <v>1329</v>
      </c>
      <c r="D128" s="42" t="s">
        <v>1330</v>
      </c>
      <c r="E128" s="43" t="s">
        <v>1331</v>
      </c>
      <c r="F128" s="42" t="s">
        <v>1332</v>
      </c>
      <c r="G128" s="60"/>
    </row>
    <row r="129" spans="1:26" x14ac:dyDescent="0.2">
      <c r="A129" s="45" t="str">
        <f t="shared" ca="1" si="1"/>
        <v xml:space="preserve"> days</v>
      </c>
      <c r="B129" s="37"/>
      <c r="C129" s="42" t="s">
        <v>1306</v>
      </c>
      <c r="D129" s="42" t="s">
        <v>1307</v>
      </c>
      <c r="E129" s="43" t="s">
        <v>1308</v>
      </c>
      <c r="F129" s="42" t="s">
        <v>1309</v>
      </c>
      <c r="G129" s="47"/>
    </row>
    <row r="130" spans="1:26" x14ac:dyDescent="0.2">
      <c r="A130" s="45" t="str">
        <f t="shared" ca="1" si="1"/>
        <v xml:space="preserve"> hours</v>
      </c>
      <c r="B130" s="37"/>
      <c r="C130" s="42" t="s">
        <v>1310</v>
      </c>
      <c r="D130" s="42" t="s">
        <v>1313</v>
      </c>
      <c r="E130" s="43" t="s">
        <v>1311</v>
      </c>
      <c r="F130" s="42" t="s">
        <v>1312</v>
      </c>
      <c r="G130" s="47"/>
    </row>
    <row r="131" spans="1:26" x14ac:dyDescent="0.2">
      <c r="A131" s="45" t="str">
        <f t="shared" ca="1" si="1"/>
        <v>Overview of the hours</v>
      </c>
      <c r="B131" s="37"/>
      <c r="C131" s="42" t="s">
        <v>1891</v>
      </c>
      <c r="D131" s="42" t="s">
        <v>1890</v>
      </c>
      <c r="E131" s="43" t="s">
        <v>1892</v>
      </c>
      <c r="F131" s="42" t="s">
        <v>1893</v>
      </c>
      <c r="G131" s="47"/>
    </row>
    <row r="132" spans="1:26" s="54" customFormat="1" x14ac:dyDescent="0.2">
      <c r="A132" s="48" t="str">
        <f t="shared" ca="1" si="1"/>
        <v>R O U G H   P L A N N I N G</v>
      </c>
      <c r="B132" s="49"/>
      <c r="C132" s="31" t="s">
        <v>1314</v>
      </c>
      <c r="D132" s="31" t="s">
        <v>1315</v>
      </c>
      <c r="E132" s="50" t="s">
        <v>1316</v>
      </c>
      <c r="F132" s="31" t="s">
        <v>1317</v>
      </c>
      <c r="G132" s="51"/>
      <c r="H132" s="52"/>
      <c r="I132" s="53"/>
      <c r="K132" s="53"/>
      <c r="Z132" s="9"/>
    </row>
    <row r="133" spans="1:26" x14ac:dyDescent="0.2">
      <c r="A133" s="45" t="str">
        <f t="shared" ref="A133:A196" ca="1" si="2">OFFSET($C133,0,$B$4-1)</f>
        <v>done</v>
      </c>
      <c r="B133" s="37"/>
      <c r="C133" s="42" t="s">
        <v>1318</v>
      </c>
      <c r="D133" s="42" t="s">
        <v>1328</v>
      </c>
      <c r="E133" s="43" t="s">
        <v>1320</v>
      </c>
      <c r="F133" s="42" t="s">
        <v>1319</v>
      </c>
      <c r="G133" s="47"/>
    </row>
    <row r="134" spans="1:26" x14ac:dyDescent="0.2">
      <c r="A134" s="45" t="str">
        <f t="shared" ca="1" si="2"/>
        <v>in progress</v>
      </c>
      <c r="B134" s="37"/>
      <c r="C134" s="42" t="s">
        <v>1323</v>
      </c>
      <c r="D134" s="42" t="s">
        <v>1321</v>
      </c>
      <c r="E134" s="43" t="s">
        <v>1322</v>
      </c>
      <c r="F134" s="42" t="s">
        <v>1324</v>
      </c>
      <c r="G134" s="47"/>
    </row>
    <row r="135" spans="1:26" x14ac:dyDescent="0.2">
      <c r="A135" s="45" t="str">
        <f t="shared" ca="1" si="2"/>
        <v>milestones</v>
      </c>
      <c r="B135" s="37"/>
      <c r="C135" s="42" t="s">
        <v>458</v>
      </c>
      <c r="D135" s="42" t="s">
        <v>1327</v>
      </c>
      <c r="E135" s="43" t="s">
        <v>1326</v>
      </c>
      <c r="F135" s="1" t="s">
        <v>1325</v>
      </c>
      <c r="G135" s="47"/>
    </row>
    <row r="136" spans="1:26" s="54" customFormat="1" x14ac:dyDescent="0.2">
      <c r="A136" s="48" t="str">
        <f t="shared" ca="1" si="2"/>
        <v xml:space="preserve"> P R O J E C T   S T A T U S</v>
      </c>
      <c r="B136" s="49"/>
      <c r="C136" s="31" t="s">
        <v>494</v>
      </c>
      <c r="D136" s="31" t="s">
        <v>495</v>
      </c>
      <c r="E136" s="50" t="s">
        <v>930</v>
      </c>
      <c r="F136" s="31" t="s">
        <v>643</v>
      </c>
      <c r="G136" s="51" t="s">
        <v>568</v>
      </c>
      <c r="H136" s="52"/>
      <c r="I136" s="53"/>
      <c r="K136" s="53"/>
      <c r="Z136" s="9"/>
    </row>
    <row r="137" spans="1:26" ht="38.25" x14ac:dyDescent="0.2">
      <c r="A137" s="36" t="str">
        <f t="shared" ca="1" si="2"/>
        <v>General Evaluation (1 = proceeding according to plan, 2 = be watchful = 3 critical)</v>
      </c>
      <c r="B137" s="37"/>
      <c r="C137" s="38" t="s">
        <v>1117</v>
      </c>
      <c r="D137" s="38" t="s">
        <v>1116</v>
      </c>
      <c r="E137" s="39" t="s">
        <v>931</v>
      </c>
      <c r="F137" s="38" t="s">
        <v>763</v>
      </c>
      <c r="G137" s="40" t="s">
        <v>568</v>
      </c>
    </row>
    <row r="138" spans="1:26" x14ac:dyDescent="0.2">
      <c r="A138" s="41" t="str">
        <f t="shared" ca="1" si="2"/>
        <v>Overall project</v>
      </c>
      <c r="B138" s="37"/>
      <c r="C138" s="42" t="s">
        <v>23</v>
      </c>
      <c r="D138" s="42" t="s">
        <v>199</v>
      </c>
      <c r="E138" s="43" t="s">
        <v>1118</v>
      </c>
      <c r="F138" s="42" t="s">
        <v>764</v>
      </c>
      <c r="G138" s="44" t="s">
        <v>568</v>
      </c>
    </row>
    <row r="139" spans="1:26" x14ac:dyDescent="0.2">
      <c r="A139" s="41" t="str">
        <f t="shared" ca="1" si="2"/>
        <v>Budget/Resources</v>
      </c>
      <c r="B139" s="37"/>
      <c r="C139" s="42" t="s">
        <v>24</v>
      </c>
      <c r="D139" s="42" t="s">
        <v>111</v>
      </c>
      <c r="E139" s="43" t="s">
        <v>932</v>
      </c>
      <c r="F139" s="42" t="s">
        <v>765</v>
      </c>
      <c r="G139" s="44" t="s">
        <v>568</v>
      </c>
    </row>
    <row r="140" spans="1:26" x14ac:dyDescent="0.2">
      <c r="A140" s="41" t="str">
        <f t="shared" ca="1" si="2"/>
        <v>Quality/Goals</v>
      </c>
      <c r="B140" s="37"/>
      <c r="C140" s="42" t="s">
        <v>216</v>
      </c>
      <c r="D140" s="42" t="s">
        <v>217</v>
      </c>
      <c r="E140" s="43" t="s">
        <v>933</v>
      </c>
      <c r="F140" s="42" t="s">
        <v>766</v>
      </c>
      <c r="G140" s="44" t="s">
        <v>568</v>
      </c>
    </row>
    <row r="141" spans="1:26" x14ac:dyDescent="0.2">
      <c r="A141" s="41" t="str">
        <f t="shared" ca="1" si="2"/>
        <v>Deadlines/Planning</v>
      </c>
      <c r="B141" s="37"/>
      <c r="C141" s="42" t="s">
        <v>25</v>
      </c>
      <c r="D141" s="42" t="s">
        <v>112</v>
      </c>
      <c r="E141" s="43" t="s">
        <v>934</v>
      </c>
      <c r="F141" s="42" t="s">
        <v>767</v>
      </c>
      <c r="G141" s="44" t="s">
        <v>568</v>
      </c>
    </row>
    <row r="142" spans="1:26" x14ac:dyDescent="0.2">
      <c r="A142" s="41" t="str">
        <f t="shared" ca="1" si="2"/>
        <v>Proceeding according to plan</v>
      </c>
      <c r="B142" s="37"/>
      <c r="C142" s="42" t="s">
        <v>166</v>
      </c>
      <c r="D142" s="42" t="s">
        <v>167</v>
      </c>
      <c r="E142" s="43" t="s">
        <v>935</v>
      </c>
      <c r="F142" s="42" t="s">
        <v>768</v>
      </c>
      <c r="G142" s="44" t="s">
        <v>568</v>
      </c>
    </row>
    <row r="143" spans="1:26" x14ac:dyDescent="0.2">
      <c r="A143" s="41" t="str">
        <f t="shared" ca="1" si="2"/>
        <v>Critical</v>
      </c>
      <c r="B143" s="37"/>
      <c r="C143" s="42" t="s">
        <v>168</v>
      </c>
      <c r="D143" s="42" t="s">
        <v>169</v>
      </c>
      <c r="E143" s="43" t="s">
        <v>936</v>
      </c>
      <c r="F143" s="42" t="s">
        <v>769</v>
      </c>
      <c r="G143" s="44" t="s">
        <v>568</v>
      </c>
    </row>
    <row r="144" spans="1:26" x14ac:dyDescent="0.2">
      <c r="A144" s="41" t="str">
        <f t="shared" ca="1" si="2"/>
        <v>Be watchful</v>
      </c>
      <c r="B144" s="37"/>
      <c r="C144" s="42" t="s">
        <v>170</v>
      </c>
      <c r="D144" s="42" t="s">
        <v>171</v>
      </c>
      <c r="E144" s="43" t="s">
        <v>937</v>
      </c>
      <c r="F144" s="42" t="s">
        <v>770</v>
      </c>
      <c r="G144" s="44" t="s">
        <v>568</v>
      </c>
    </row>
    <row r="145" spans="1:26" x14ac:dyDescent="0.2">
      <c r="A145" s="41" t="str">
        <f t="shared" ca="1" si="2"/>
        <v>According to plan</v>
      </c>
      <c r="B145" s="37"/>
      <c r="C145" s="42" t="s">
        <v>166</v>
      </c>
      <c r="D145" s="42" t="s">
        <v>167</v>
      </c>
      <c r="E145" s="43" t="s">
        <v>1152</v>
      </c>
      <c r="F145" s="42" t="s">
        <v>768</v>
      </c>
      <c r="G145" s="44" t="s">
        <v>568</v>
      </c>
    </row>
    <row r="146" spans="1:26" x14ac:dyDescent="0.2">
      <c r="A146" s="41" t="str">
        <f t="shared" ca="1" si="2"/>
        <v>Remarks</v>
      </c>
      <c r="B146" s="37"/>
      <c r="C146" s="42" t="s">
        <v>18</v>
      </c>
      <c r="D146" s="42" t="s">
        <v>113</v>
      </c>
      <c r="E146" s="43" t="s">
        <v>938</v>
      </c>
      <c r="F146" s="42" t="s">
        <v>771</v>
      </c>
      <c r="G146" s="44" t="s">
        <v>568</v>
      </c>
    </row>
    <row r="147" spans="1:26" x14ac:dyDescent="0.2">
      <c r="A147" s="41" t="str">
        <f t="shared" ca="1" si="2"/>
        <v>Achievements (last period)</v>
      </c>
      <c r="B147" s="37"/>
      <c r="C147" s="42" t="s">
        <v>1494</v>
      </c>
      <c r="D147" s="42" t="s">
        <v>1860</v>
      </c>
      <c r="E147" s="43" t="s">
        <v>1495</v>
      </c>
      <c r="F147" s="42" t="s">
        <v>1496</v>
      </c>
      <c r="G147" s="44" t="s">
        <v>568</v>
      </c>
    </row>
    <row r="148" spans="1:26" x14ac:dyDescent="0.2">
      <c r="A148" s="41" t="str">
        <f t="shared" ca="1" si="2"/>
        <v>Particular problems (last period)</v>
      </c>
      <c r="B148" s="37"/>
      <c r="C148" s="42" t="s">
        <v>1497</v>
      </c>
      <c r="D148" s="42" t="s">
        <v>1861</v>
      </c>
      <c r="E148" s="43" t="s">
        <v>1498</v>
      </c>
      <c r="F148" s="42" t="s">
        <v>1499</v>
      </c>
      <c r="G148" s="44" t="s">
        <v>568</v>
      </c>
    </row>
    <row r="149" spans="1:26" x14ac:dyDescent="0.2">
      <c r="A149" s="41" t="str">
        <f t="shared" ca="1" si="2"/>
        <v>Challenges (next period)</v>
      </c>
      <c r="B149" s="37"/>
      <c r="C149" s="42" t="s">
        <v>1500</v>
      </c>
      <c r="D149" s="42" t="s">
        <v>1862</v>
      </c>
      <c r="E149" s="43" t="s">
        <v>1501</v>
      </c>
      <c r="F149" s="42" t="s">
        <v>1502</v>
      </c>
      <c r="G149" s="44" t="s">
        <v>568</v>
      </c>
    </row>
    <row r="150" spans="1:26" x14ac:dyDescent="0.2">
      <c r="A150" s="41" t="str">
        <f t="shared" ca="1" si="2"/>
        <v>PLAN</v>
      </c>
      <c r="B150" s="37"/>
      <c r="C150" s="42" t="s">
        <v>212</v>
      </c>
      <c r="D150" s="42" t="s">
        <v>212</v>
      </c>
      <c r="E150" s="43" t="s">
        <v>212</v>
      </c>
      <c r="F150" s="42" t="s">
        <v>772</v>
      </c>
      <c r="G150" s="44" t="s">
        <v>568</v>
      </c>
    </row>
    <row r="151" spans="1:26" x14ac:dyDescent="0.2">
      <c r="A151" s="41" t="str">
        <f t="shared" ca="1" si="2"/>
        <v>ACTUAL STATE</v>
      </c>
      <c r="B151" s="37"/>
      <c r="C151" s="42" t="s">
        <v>0</v>
      </c>
      <c r="D151" s="42" t="s">
        <v>213</v>
      </c>
      <c r="E151" s="43" t="s">
        <v>939</v>
      </c>
      <c r="F151" s="42" t="s">
        <v>773</v>
      </c>
      <c r="G151" s="44" t="s">
        <v>568</v>
      </c>
    </row>
    <row r="152" spans="1:26" x14ac:dyDescent="0.2">
      <c r="A152" s="41" t="str">
        <f t="shared" ca="1" si="2"/>
        <v>BALANCE</v>
      </c>
      <c r="B152" s="37"/>
      <c r="C152" s="42" t="s">
        <v>27</v>
      </c>
      <c r="D152" s="42" t="s">
        <v>114</v>
      </c>
      <c r="E152" s="43" t="s">
        <v>940</v>
      </c>
      <c r="F152" s="42" t="s">
        <v>27</v>
      </c>
      <c r="G152" s="44" t="s">
        <v>568</v>
      </c>
    </row>
    <row r="153" spans="1:26" x14ac:dyDescent="0.2">
      <c r="A153" s="41" t="str">
        <f t="shared" ca="1" si="2"/>
        <v xml:space="preserve"> In %</v>
      </c>
      <c r="B153" s="37"/>
      <c r="C153" s="42" t="s">
        <v>28</v>
      </c>
      <c r="D153" s="42" t="s">
        <v>115</v>
      </c>
      <c r="E153" s="43" t="s">
        <v>941</v>
      </c>
      <c r="F153" s="42" t="s">
        <v>762</v>
      </c>
      <c r="G153" s="44" t="s">
        <v>568</v>
      </c>
    </row>
    <row r="154" spans="1:26" x14ac:dyDescent="0.2">
      <c r="A154" s="45" t="str">
        <f t="shared" ca="1" si="2"/>
        <v>see charter</v>
      </c>
      <c r="B154" s="37"/>
      <c r="C154" s="46" t="s">
        <v>1210</v>
      </c>
      <c r="D154" s="46" t="s">
        <v>1211</v>
      </c>
      <c r="E154" s="56" t="s">
        <v>1212</v>
      </c>
      <c r="F154" s="46" t="s">
        <v>1213</v>
      </c>
      <c r="G154" s="47"/>
    </row>
    <row r="155" spans="1:26" x14ac:dyDescent="0.2">
      <c r="A155" s="45" t="str">
        <f t="shared" ca="1" si="2"/>
        <v>Project goals (see charter)</v>
      </c>
      <c r="B155" s="37"/>
      <c r="C155" s="46" t="s">
        <v>1343</v>
      </c>
      <c r="D155" s="46" t="s">
        <v>1346</v>
      </c>
      <c r="E155" s="56" t="s">
        <v>1344</v>
      </c>
      <c r="F155" s="46" t="s">
        <v>1345</v>
      </c>
      <c r="G155" s="47"/>
    </row>
    <row r="156" spans="1:26" x14ac:dyDescent="0.2">
      <c r="A156" s="45" t="str">
        <f t="shared" ca="1" si="2"/>
        <v>Next milestone:</v>
      </c>
      <c r="B156" s="37"/>
      <c r="C156" s="46" t="s">
        <v>1726</v>
      </c>
      <c r="D156" s="42" t="s">
        <v>1727</v>
      </c>
      <c r="E156" s="43" t="s">
        <v>1728</v>
      </c>
      <c r="F156" s="42" t="s">
        <v>1729</v>
      </c>
      <c r="G156" s="47"/>
    </row>
    <row r="157" spans="1:26" s="54" customFormat="1" x14ac:dyDescent="0.2">
      <c r="A157" s="48" t="str">
        <f t="shared" ca="1" si="2"/>
        <v>F I N A L   R E P O R T</v>
      </c>
      <c r="B157" s="49"/>
      <c r="C157" s="31" t="s">
        <v>496</v>
      </c>
      <c r="D157" s="31" t="s">
        <v>497</v>
      </c>
      <c r="E157" s="50" t="s">
        <v>942</v>
      </c>
      <c r="F157" s="31" t="s">
        <v>647</v>
      </c>
      <c r="G157" s="51" t="s">
        <v>568</v>
      </c>
      <c r="H157" s="52"/>
      <c r="I157" s="53"/>
      <c r="K157" s="53"/>
      <c r="Z157" s="9"/>
    </row>
    <row r="158" spans="1:26" x14ac:dyDescent="0.2">
      <c r="A158" s="36" t="str">
        <f t="shared" ca="1" si="2"/>
        <v>Was the project successful?</v>
      </c>
      <c r="B158" s="37"/>
      <c r="C158" s="38" t="s">
        <v>29</v>
      </c>
      <c r="D158" s="38" t="s">
        <v>116</v>
      </c>
      <c r="E158" s="39" t="s">
        <v>1119</v>
      </c>
      <c r="F158" s="38" t="s">
        <v>774</v>
      </c>
      <c r="G158" s="40" t="s">
        <v>568</v>
      </c>
    </row>
    <row r="159" spans="1:26" x14ac:dyDescent="0.2">
      <c r="A159" s="41" t="str">
        <f t="shared" ca="1" si="2"/>
        <v>Yes</v>
      </c>
      <c r="B159" s="37"/>
      <c r="C159" s="42" t="s">
        <v>172</v>
      </c>
      <c r="D159" s="42" t="s">
        <v>173</v>
      </c>
      <c r="E159" s="43" t="s">
        <v>923</v>
      </c>
      <c r="F159" s="42" t="s">
        <v>755</v>
      </c>
      <c r="G159" s="44" t="s">
        <v>568</v>
      </c>
    </row>
    <row r="160" spans="1:26" x14ac:dyDescent="0.2">
      <c r="A160" s="41" t="str">
        <f t="shared" ca="1" si="2"/>
        <v>Reason:</v>
      </c>
      <c r="B160" s="37"/>
      <c r="C160" s="42" t="s">
        <v>30</v>
      </c>
      <c r="D160" s="42" t="s">
        <v>119</v>
      </c>
      <c r="E160" s="43" t="s">
        <v>943</v>
      </c>
      <c r="F160" s="42" t="s">
        <v>775</v>
      </c>
      <c r="G160" s="44" t="s">
        <v>568</v>
      </c>
    </row>
    <row r="161" spans="1:26" x14ac:dyDescent="0.2">
      <c r="A161" s="41" t="str">
        <f t="shared" ca="1" si="2"/>
        <v>Have all project goals been reached?</v>
      </c>
      <c r="B161" s="37"/>
      <c r="C161" s="42" t="s">
        <v>31</v>
      </c>
      <c r="D161" s="42" t="s">
        <v>117</v>
      </c>
      <c r="E161" s="43" t="s">
        <v>944</v>
      </c>
      <c r="F161" s="42" t="s">
        <v>776</v>
      </c>
      <c r="G161" s="44" t="s">
        <v>568</v>
      </c>
    </row>
    <row r="162" spans="1:26" x14ac:dyDescent="0.2">
      <c r="A162" s="41" t="str">
        <f t="shared" ca="1" si="2"/>
        <v>Partially</v>
      </c>
      <c r="B162" s="37"/>
      <c r="C162" s="42" t="s">
        <v>174</v>
      </c>
      <c r="D162" s="42" t="s">
        <v>175</v>
      </c>
      <c r="E162" s="43" t="s">
        <v>945</v>
      </c>
      <c r="F162" s="42" t="s">
        <v>777</v>
      </c>
      <c r="G162" s="44" t="s">
        <v>568</v>
      </c>
    </row>
    <row r="163" spans="1:26" x14ac:dyDescent="0.2">
      <c r="A163" s="41" t="str">
        <f t="shared" ca="1" si="2"/>
        <v>Was the budget observed?</v>
      </c>
      <c r="B163" s="37"/>
      <c r="C163" s="42" t="s">
        <v>32</v>
      </c>
      <c r="D163" s="42" t="s">
        <v>118</v>
      </c>
      <c r="E163" s="43" t="s">
        <v>946</v>
      </c>
      <c r="F163" s="42" t="s">
        <v>778</v>
      </c>
      <c r="G163" s="44" t="s">
        <v>568</v>
      </c>
    </row>
    <row r="164" spans="1:26" x14ac:dyDescent="0.2">
      <c r="A164" s="41" t="str">
        <f t="shared" ca="1" si="2"/>
        <v>No</v>
      </c>
      <c r="B164" s="37"/>
      <c r="C164" s="42" t="s">
        <v>176</v>
      </c>
      <c r="D164" s="42" t="s">
        <v>177</v>
      </c>
      <c r="E164" s="43" t="s">
        <v>779</v>
      </c>
      <c r="F164" s="42" t="s">
        <v>779</v>
      </c>
      <c r="G164" s="44" t="s">
        <v>568</v>
      </c>
    </row>
    <row r="165" spans="1:26" x14ac:dyDescent="0.2">
      <c r="A165" s="41" t="str">
        <f t="shared" ca="1" si="2"/>
        <v>Further comments</v>
      </c>
      <c r="B165" s="37"/>
      <c r="C165" s="42" t="s">
        <v>1180</v>
      </c>
      <c r="D165" s="42" t="s">
        <v>1181</v>
      </c>
      <c r="E165" s="43" t="s">
        <v>1182</v>
      </c>
      <c r="F165" s="42" t="s">
        <v>1183</v>
      </c>
      <c r="G165" s="44" t="s">
        <v>568</v>
      </c>
    </row>
    <row r="166" spans="1:26" ht="25.5" x14ac:dyDescent="0.2">
      <c r="A166" s="45" t="str">
        <f t="shared" ca="1" si="2"/>
        <v>What can be learnt from the project? (Lessons Learned)</v>
      </c>
      <c r="B166" s="37"/>
      <c r="C166" s="46" t="s">
        <v>1503</v>
      </c>
      <c r="D166" s="46" t="s">
        <v>1504</v>
      </c>
      <c r="E166" s="56" t="s">
        <v>1505</v>
      </c>
      <c r="F166" s="46" t="s">
        <v>1506</v>
      </c>
      <c r="G166" s="47" t="s">
        <v>568</v>
      </c>
    </row>
    <row r="167" spans="1:26" s="54" customFormat="1" x14ac:dyDescent="0.2">
      <c r="A167" s="48" t="str">
        <f t="shared" ca="1" si="2"/>
        <v>P R O J E C T   T E A M</v>
      </c>
      <c r="B167" s="49"/>
      <c r="C167" s="31" t="s">
        <v>499</v>
      </c>
      <c r="D167" s="31" t="s">
        <v>498</v>
      </c>
      <c r="E167" s="50" t="s">
        <v>947</v>
      </c>
      <c r="F167" s="31" t="s">
        <v>648</v>
      </c>
      <c r="G167" s="51" t="s">
        <v>568</v>
      </c>
      <c r="H167" s="52"/>
      <c r="I167" s="53"/>
      <c r="K167" s="53"/>
      <c r="Z167" s="9"/>
    </row>
    <row r="168" spans="1:26" x14ac:dyDescent="0.2">
      <c r="A168" s="36" t="str">
        <f t="shared" ca="1" si="2"/>
        <v>Name</v>
      </c>
      <c r="B168" s="37"/>
      <c r="C168" s="38" t="s">
        <v>51</v>
      </c>
      <c r="D168" s="38" t="s">
        <v>121</v>
      </c>
      <c r="E168" s="39" t="s">
        <v>51</v>
      </c>
      <c r="F168" s="38" t="s">
        <v>780</v>
      </c>
      <c r="G168" s="40" t="s">
        <v>568</v>
      </c>
    </row>
    <row r="169" spans="1:26" x14ac:dyDescent="0.2">
      <c r="A169" s="41" t="str">
        <f t="shared" ca="1" si="2"/>
        <v>First name</v>
      </c>
      <c r="B169" s="37"/>
      <c r="C169" s="42" t="s">
        <v>52</v>
      </c>
      <c r="D169" s="42" t="s">
        <v>122</v>
      </c>
      <c r="E169" s="43" t="s">
        <v>948</v>
      </c>
      <c r="F169" s="42" t="s">
        <v>680</v>
      </c>
      <c r="G169" s="44" t="s">
        <v>568</v>
      </c>
    </row>
    <row r="170" spans="1:26" x14ac:dyDescent="0.2">
      <c r="A170" s="41" t="str">
        <f t="shared" ca="1" si="2"/>
        <v>Initials</v>
      </c>
      <c r="B170" s="37"/>
      <c r="C170" s="42" t="s">
        <v>53</v>
      </c>
      <c r="D170" s="42" t="s">
        <v>200</v>
      </c>
      <c r="E170" s="43" t="s">
        <v>949</v>
      </c>
      <c r="F170" s="42" t="s">
        <v>781</v>
      </c>
      <c r="G170" s="44" t="s">
        <v>568</v>
      </c>
    </row>
    <row r="171" spans="1:26" x14ac:dyDescent="0.2">
      <c r="A171" s="41" t="str">
        <f t="shared" ca="1" si="2"/>
        <v>intern</v>
      </c>
      <c r="B171" s="61"/>
      <c r="C171" s="59" t="s">
        <v>1294</v>
      </c>
      <c r="D171" s="59" t="s">
        <v>1295</v>
      </c>
      <c r="E171" s="62" t="s">
        <v>1294</v>
      </c>
      <c r="F171" s="59" t="s">
        <v>1296</v>
      </c>
      <c r="G171" s="63"/>
    </row>
    <row r="172" spans="1:26" x14ac:dyDescent="0.2">
      <c r="A172" s="41" t="str">
        <f t="shared" ca="1" si="2"/>
        <v>Email</v>
      </c>
      <c r="B172" s="37"/>
      <c r="C172" s="42" t="s">
        <v>54</v>
      </c>
      <c r="D172" s="42" t="s">
        <v>54</v>
      </c>
      <c r="E172" s="43" t="s">
        <v>950</v>
      </c>
      <c r="F172" s="42" t="s">
        <v>782</v>
      </c>
      <c r="G172" s="44" t="s">
        <v>568</v>
      </c>
    </row>
    <row r="173" spans="1:26" x14ac:dyDescent="0.2">
      <c r="A173" s="41" t="str">
        <f t="shared" ca="1" si="2"/>
        <v>Telephone</v>
      </c>
      <c r="B173" s="37"/>
      <c r="C173" s="42" t="s">
        <v>55</v>
      </c>
      <c r="D173" s="42" t="s">
        <v>1255</v>
      </c>
      <c r="E173" s="43" t="s">
        <v>951</v>
      </c>
      <c r="F173" s="42" t="s">
        <v>783</v>
      </c>
      <c r="G173" s="44" t="s">
        <v>568</v>
      </c>
    </row>
    <row r="174" spans="1:26" x14ac:dyDescent="0.2">
      <c r="A174" s="41" t="str">
        <f t="shared" ca="1" si="2"/>
        <v>Hourly rate</v>
      </c>
      <c r="B174" s="37"/>
      <c r="C174" s="42" t="s">
        <v>1347</v>
      </c>
      <c r="D174" s="42" t="s">
        <v>1348</v>
      </c>
      <c r="E174" s="43" t="s">
        <v>1349</v>
      </c>
      <c r="F174" s="42" t="s">
        <v>1350</v>
      </c>
      <c r="G174" s="44" t="s">
        <v>568</v>
      </c>
    </row>
    <row r="175" spans="1:26" x14ac:dyDescent="0.2">
      <c r="A175" s="41" t="str">
        <f t="shared" ca="1" si="2"/>
        <v>BUDGET</v>
      </c>
      <c r="B175" s="61"/>
      <c r="C175" s="59" t="s">
        <v>1333</v>
      </c>
      <c r="D175" s="59" t="s">
        <v>1333</v>
      </c>
      <c r="E175" s="59" t="s">
        <v>1333</v>
      </c>
      <c r="F175" s="59" t="s">
        <v>1333</v>
      </c>
      <c r="G175" s="63"/>
    </row>
    <row r="176" spans="1:26" x14ac:dyDescent="0.2">
      <c r="A176" s="41" t="str">
        <f t="shared" ca="1" si="2"/>
        <v>hours budget</v>
      </c>
      <c r="B176" s="37"/>
      <c r="C176" s="42" t="s">
        <v>1898</v>
      </c>
      <c r="D176" s="42" t="s">
        <v>1899</v>
      </c>
      <c r="E176" s="43" t="s">
        <v>1900</v>
      </c>
      <c r="F176" s="42" t="s">
        <v>1901</v>
      </c>
      <c r="G176" s="44" t="s">
        <v>568</v>
      </c>
    </row>
    <row r="177" spans="1:26" x14ac:dyDescent="0.2">
      <c r="A177" s="41" t="str">
        <f t="shared" ca="1" si="2"/>
        <v>allocated hours</v>
      </c>
      <c r="B177" s="37"/>
      <c r="C177" s="42" t="s">
        <v>1894</v>
      </c>
      <c r="D177" s="42" t="s">
        <v>1895</v>
      </c>
      <c r="E177" s="43" t="s">
        <v>1896</v>
      </c>
      <c r="F177" s="42" t="s">
        <v>1897</v>
      </c>
      <c r="G177" s="44"/>
    </row>
    <row r="178" spans="1:26" x14ac:dyDescent="0.2">
      <c r="A178" s="41" t="str">
        <f t="shared" ca="1" si="2"/>
        <v>realized hours</v>
      </c>
      <c r="B178" s="57"/>
      <c r="C178" s="42" t="s">
        <v>1882</v>
      </c>
      <c r="D178" s="12" t="s">
        <v>1883</v>
      </c>
      <c r="E178" s="13" t="s">
        <v>1885</v>
      </c>
      <c r="F178" s="12" t="s">
        <v>1884</v>
      </c>
      <c r="G178" s="58"/>
    </row>
    <row r="179" spans="1:26" x14ac:dyDescent="0.2">
      <c r="A179" s="41" t="e">
        <f t="shared" ca="1" si="2"/>
        <v>#REF!</v>
      </c>
      <c r="B179" s="37"/>
      <c r="C179" s="42" t="e">
        <f>"["&amp;Logo!#REF!&amp;"]"</f>
        <v>#REF!</v>
      </c>
      <c r="D179" s="42" t="e">
        <f>"["&amp;Logo!#REF!&amp;"]"</f>
        <v>#REF!</v>
      </c>
      <c r="E179" s="42" t="e">
        <f>"["&amp;Logo!#REF!&amp;"]"</f>
        <v>#REF!</v>
      </c>
      <c r="F179" s="42" t="e">
        <f>"["&amp;Logo!#REF!&amp;"]"</f>
        <v>#REF!</v>
      </c>
      <c r="G179" s="44" t="s">
        <v>568</v>
      </c>
    </row>
    <row r="180" spans="1:26" x14ac:dyDescent="0.2">
      <c r="A180" s="41" t="str">
        <f t="shared" ca="1" si="2"/>
        <v>Absence/Remarks</v>
      </c>
      <c r="B180" s="37"/>
      <c r="C180" s="42" t="s">
        <v>214</v>
      </c>
      <c r="D180" s="42" t="s">
        <v>215</v>
      </c>
      <c r="E180" s="43" t="s">
        <v>952</v>
      </c>
      <c r="F180" s="42" t="s">
        <v>784</v>
      </c>
      <c r="G180" s="44" t="s">
        <v>568</v>
      </c>
    </row>
    <row r="181" spans="1:26" x14ac:dyDescent="0.2">
      <c r="A181" s="41" t="str">
        <f t="shared" ca="1" si="2"/>
        <v>Total intern</v>
      </c>
      <c r="B181" s="61"/>
      <c r="C181" s="59" t="s">
        <v>1301</v>
      </c>
      <c r="D181" s="59" t="s">
        <v>1302</v>
      </c>
      <c r="E181" s="62" t="s">
        <v>1301</v>
      </c>
      <c r="F181" s="59" t="s">
        <v>1303</v>
      </c>
      <c r="G181" s="63"/>
    </row>
    <row r="182" spans="1:26" x14ac:dyDescent="0.2">
      <c r="A182" s="41" t="str">
        <f t="shared" ca="1" si="2"/>
        <v>Total extern</v>
      </c>
      <c r="B182" s="61"/>
      <c r="C182" s="59" t="s">
        <v>1304</v>
      </c>
      <c r="D182" s="59" t="s">
        <v>1354</v>
      </c>
      <c r="E182" s="62" t="s">
        <v>1304</v>
      </c>
      <c r="F182" s="59" t="s">
        <v>1305</v>
      </c>
      <c r="G182" s="63"/>
    </row>
    <row r="183" spans="1:26" x14ac:dyDescent="0.2">
      <c r="A183" s="41" t="str">
        <f t="shared" ca="1" si="2"/>
        <v>TOTAL</v>
      </c>
      <c r="B183" s="37"/>
      <c r="C183" s="42" t="s">
        <v>1299</v>
      </c>
      <c r="D183" s="42" t="s">
        <v>1299</v>
      </c>
      <c r="E183" s="42" t="s">
        <v>1299</v>
      </c>
      <c r="F183" s="42" t="s">
        <v>1300</v>
      </c>
      <c r="G183" s="44" t="s">
        <v>568</v>
      </c>
    </row>
    <row r="184" spans="1:26" x14ac:dyDescent="0.2">
      <c r="A184" s="45" t="str">
        <f t="shared" ca="1" si="2"/>
        <v xml:space="preserve"> Function</v>
      </c>
      <c r="B184" s="37"/>
      <c r="C184" s="46" t="s">
        <v>203</v>
      </c>
      <c r="D184" s="46" t="s">
        <v>1120</v>
      </c>
      <c r="E184" s="56" t="s">
        <v>953</v>
      </c>
      <c r="F184" s="46" t="s">
        <v>785</v>
      </c>
      <c r="G184" s="47" t="s">
        <v>568</v>
      </c>
    </row>
    <row r="185" spans="1:26" x14ac:dyDescent="0.2">
      <c r="A185" s="45" t="e">
        <f t="shared" ca="1" si="2"/>
        <v>#REF!</v>
      </c>
      <c r="B185" s="37"/>
      <c r="C185" s="42" t="e">
        <f>"SALDO"&amp;" ["&amp;Logo!#REF!&amp;"]"</f>
        <v>#REF!</v>
      </c>
      <c r="D185" s="42" t="e">
        <f>"SALDE"&amp;" ["&amp;Logo!#REF!&amp;"]"</f>
        <v>#REF!</v>
      </c>
      <c r="E185" s="43" t="e">
        <f>"BALANCE"&amp;" ["&amp;Logo!#REF!&amp;"]"</f>
        <v>#REF!</v>
      </c>
      <c r="F185" s="42" t="e">
        <f>"SALDO"&amp;" ["&amp;Logo!#REF!&amp;"]"</f>
        <v>#REF!</v>
      </c>
      <c r="G185" s="47"/>
    </row>
    <row r="186" spans="1:26" x14ac:dyDescent="0.2">
      <c r="A186" s="45" t="str">
        <f t="shared" ca="1" si="2"/>
        <v>BALANCE</v>
      </c>
      <c r="B186" s="64"/>
      <c r="C186" s="42" t="s">
        <v>27</v>
      </c>
      <c r="D186" s="42" t="s">
        <v>114</v>
      </c>
      <c r="E186" s="43" t="s">
        <v>940</v>
      </c>
      <c r="F186" s="42" t="s">
        <v>27</v>
      </c>
      <c r="G186" s="65"/>
    </row>
    <row r="187" spans="1:26" x14ac:dyDescent="0.2">
      <c r="A187" s="45" t="str">
        <f t="shared" ca="1" si="2"/>
        <v>Budget [h]</v>
      </c>
      <c r="B187" s="37"/>
      <c r="C187" s="42" t="s">
        <v>1338</v>
      </c>
      <c r="D187" s="42" t="s">
        <v>1382</v>
      </c>
      <c r="E187" s="42" t="s">
        <v>1338</v>
      </c>
      <c r="F187" s="42" t="s">
        <v>1338</v>
      </c>
      <c r="G187" s="47"/>
    </row>
    <row r="188" spans="1:26" x14ac:dyDescent="0.2">
      <c r="A188" s="45" t="str">
        <f t="shared" ca="1" si="2"/>
        <v>realized [h]</v>
      </c>
      <c r="B188" s="37"/>
      <c r="C188" s="42" t="s">
        <v>1339</v>
      </c>
      <c r="D188" s="42" t="s">
        <v>1340</v>
      </c>
      <c r="E188" s="43" t="s">
        <v>1341</v>
      </c>
      <c r="F188" s="42" t="s">
        <v>1342</v>
      </c>
      <c r="G188" s="47"/>
    </row>
    <row r="189" spans="1:26" x14ac:dyDescent="0.2">
      <c r="A189" s="45" t="str">
        <f t="shared" ca="1" si="2"/>
        <v>balance budget [h]</v>
      </c>
      <c r="B189" s="37"/>
      <c r="C189" s="46" t="s">
        <v>1378</v>
      </c>
      <c r="D189" s="46" t="s">
        <v>1379</v>
      </c>
      <c r="E189" s="56" t="s">
        <v>1380</v>
      </c>
      <c r="F189" s="46" t="s">
        <v>1381</v>
      </c>
      <c r="G189" s="47"/>
    </row>
    <row r="190" spans="1:26" s="54" customFormat="1" x14ac:dyDescent="0.2">
      <c r="A190" s="48" t="str">
        <f t="shared" ca="1" si="2"/>
        <v xml:space="preserve"> B U D G E T</v>
      </c>
      <c r="B190" s="49"/>
      <c r="C190" s="31" t="s">
        <v>219</v>
      </c>
      <c r="D190" s="31" t="s">
        <v>219</v>
      </c>
      <c r="E190" s="50" t="s">
        <v>954</v>
      </c>
      <c r="F190" s="31" t="s">
        <v>219</v>
      </c>
      <c r="G190" s="51" t="s">
        <v>568</v>
      </c>
      <c r="H190" s="52"/>
      <c r="I190" s="53"/>
      <c r="K190" s="53"/>
      <c r="Z190" s="9"/>
    </row>
    <row r="191" spans="1:26" x14ac:dyDescent="0.2">
      <c r="A191" s="36" t="str">
        <f t="shared" ca="1" si="2"/>
        <v>Internal resources</v>
      </c>
      <c r="B191" s="37"/>
      <c r="C191" s="38" t="s">
        <v>1672</v>
      </c>
      <c r="D191" s="38" t="s">
        <v>1671</v>
      </c>
      <c r="E191" s="39" t="s">
        <v>1673</v>
      </c>
      <c r="F191" s="38" t="s">
        <v>1694</v>
      </c>
      <c r="G191" s="40" t="s">
        <v>568</v>
      </c>
    </row>
    <row r="192" spans="1:26" x14ac:dyDescent="0.2">
      <c r="A192" s="41" t="str">
        <f t="shared" ca="1" si="2"/>
        <v>Title</v>
      </c>
      <c r="B192" s="37"/>
      <c r="C192" s="42" t="s">
        <v>553</v>
      </c>
      <c r="D192" s="42" t="s">
        <v>126</v>
      </c>
      <c r="E192" s="43" t="s">
        <v>955</v>
      </c>
      <c r="F192" s="42" t="s">
        <v>786</v>
      </c>
      <c r="G192" s="44" t="s">
        <v>568</v>
      </c>
    </row>
    <row r="193" spans="1:7" x14ac:dyDescent="0.2">
      <c r="A193" s="41" t="str">
        <f t="shared" ca="1" si="2"/>
        <v>Standard price</v>
      </c>
      <c r="B193" s="37"/>
      <c r="C193" s="42" t="s">
        <v>123</v>
      </c>
      <c r="D193" s="42" t="s">
        <v>125</v>
      </c>
      <c r="E193" s="43" t="s">
        <v>956</v>
      </c>
      <c r="F193" s="42" t="s">
        <v>787</v>
      </c>
      <c r="G193" s="44" t="s">
        <v>568</v>
      </c>
    </row>
    <row r="194" spans="1:7" x14ac:dyDescent="0.2">
      <c r="A194" s="41" t="str">
        <f t="shared" ca="1" si="2"/>
        <v>Amount</v>
      </c>
      <c r="B194" s="37"/>
      <c r="C194" s="42" t="s">
        <v>56</v>
      </c>
      <c r="D194" s="42" t="s">
        <v>1121</v>
      </c>
      <c r="E194" s="43" t="s">
        <v>957</v>
      </c>
      <c r="F194" s="42" t="s">
        <v>788</v>
      </c>
      <c r="G194" s="44" t="s">
        <v>568</v>
      </c>
    </row>
    <row r="195" spans="1:7" x14ac:dyDescent="0.2">
      <c r="A195" s="41" t="str">
        <f t="shared" ca="1" si="2"/>
        <v>Costs (internal)</v>
      </c>
      <c r="B195" s="37"/>
      <c r="C195" s="42" t="s">
        <v>1696</v>
      </c>
      <c r="D195" s="42" t="s">
        <v>218</v>
      </c>
      <c r="E195" s="43" t="s">
        <v>958</v>
      </c>
      <c r="F195" s="42" t="s">
        <v>789</v>
      </c>
      <c r="G195" s="44" t="s">
        <v>568</v>
      </c>
    </row>
    <row r="196" spans="1:7" x14ac:dyDescent="0.2">
      <c r="A196" s="41" t="str">
        <f t="shared" ca="1" si="2"/>
        <v>Remarks</v>
      </c>
      <c r="B196" s="37"/>
      <c r="C196" s="42" t="s">
        <v>18</v>
      </c>
      <c r="D196" s="42" t="s">
        <v>124</v>
      </c>
      <c r="E196" s="43" t="s">
        <v>938</v>
      </c>
      <c r="F196" s="42" t="s">
        <v>771</v>
      </c>
      <c r="G196" s="44" t="s">
        <v>568</v>
      </c>
    </row>
    <row r="197" spans="1:7" x14ac:dyDescent="0.2">
      <c r="A197" s="41" t="str">
        <f t="shared" ref="A197:A260" ca="1" si="3">OFFSET($C197,0,$B$4-1)</f>
        <v>External resources</v>
      </c>
      <c r="B197" s="37"/>
      <c r="C197" s="42" t="s">
        <v>1678</v>
      </c>
      <c r="D197" s="42" t="s">
        <v>1677</v>
      </c>
      <c r="E197" s="43" t="s">
        <v>1676</v>
      </c>
      <c r="F197" s="42" t="s">
        <v>1674</v>
      </c>
      <c r="G197" s="44" t="s">
        <v>568</v>
      </c>
    </row>
    <row r="198" spans="1:7" x14ac:dyDescent="0.2">
      <c r="A198" s="41" t="str">
        <f t="shared" ca="1" si="3"/>
        <v>Resources (external)</v>
      </c>
      <c r="B198" s="37"/>
      <c r="C198" s="42" t="s">
        <v>1697</v>
      </c>
      <c r="D198" s="42" t="s">
        <v>1710</v>
      </c>
      <c r="E198" s="43" t="s">
        <v>1711</v>
      </c>
      <c r="F198" s="42" t="s">
        <v>1712</v>
      </c>
      <c r="G198" s="44" t="s">
        <v>568</v>
      </c>
    </row>
    <row r="199" spans="1:7" x14ac:dyDescent="0.2">
      <c r="A199" s="41" t="str">
        <f t="shared" ca="1" si="3"/>
        <v xml:space="preserve">External financing </v>
      </c>
      <c r="B199" s="37"/>
      <c r="C199" s="42" t="s">
        <v>1260</v>
      </c>
      <c r="D199" s="42" t="s">
        <v>1261</v>
      </c>
      <c r="E199" s="43" t="s">
        <v>1262</v>
      </c>
      <c r="F199" s="42" t="s">
        <v>1263</v>
      </c>
      <c r="G199" s="44"/>
    </row>
    <row r="200" spans="1:7" ht="25.5" x14ac:dyDescent="0.2">
      <c r="A200" s="41" t="str">
        <f t="shared" ca="1" si="3"/>
        <v>External financing (eg customers, subsidies etc.)</v>
      </c>
      <c r="B200" s="37"/>
      <c r="C200" s="42" t="s">
        <v>1686</v>
      </c>
      <c r="D200" s="42" t="s">
        <v>1683</v>
      </c>
      <c r="E200" s="43" t="s">
        <v>1684</v>
      </c>
      <c r="F200" s="42" t="s">
        <v>1685</v>
      </c>
      <c r="G200" s="44"/>
    </row>
    <row r="201" spans="1:7" x14ac:dyDescent="0.2">
      <c r="A201" s="41" t="str">
        <f t="shared" ca="1" si="3"/>
        <v>TOTAL external resources</v>
      </c>
      <c r="B201" s="37"/>
      <c r="C201" s="42" t="s">
        <v>1698</v>
      </c>
      <c r="D201" s="42" t="s">
        <v>1699</v>
      </c>
      <c r="E201" s="43" t="s">
        <v>1703</v>
      </c>
      <c r="F201" s="42" t="s">
        <v>1713</v>
      </c>
      <c r="G201" s="44" t="s">
        <v>568</v>
      </c>
    </row>
    <row r="202" spans="1:7" x14ac:dyDescent="0.2">
      <c r="A202" s="41" t="str">
        <f t="shared" ca="1" si="3"/>
        <v>TOTAL internal resources</v>
      </c>
      <c r="B202" s="37"/>
      <c r="C202" s="42" t="s">
        <v>1695</v>
      </c>
      <c r="D202" s="42" t="s">
        <v>1700</v>
      </c>
      <c r="E202" s="43" t="s">
        <v>1704</v>
      </c>
      <c r="F202" s="42" t="s">
        <v>1714</v>
      </c>
      <c r="G202" s="44" t="s">
        <v>568</v>
      </c>
    </row>
    <row r="203" spans="1:7" x14ac:dyDescent="0.2">
      <c r="A203" s="41" t="str">
        <f t="shared" ca="1" si="3"/>
        <v>TOTAL external finances</v>
      </c>
      <c r="B203" s="37"/>
      <c r="C203" s="42" t="s">
        <v>1256</v>
      </c>
      <c r="D203" s="42" t="s">
        <v>1257</v>
      </c>
      <c r="E203" s="43" t="s">
        <v>1258</v>
      </c>
      <c r="F203" s="42" t="s">
        <v>1259</v>
      </c>
      <c r="G203" s="44"/>
    </row>
    <row r="204" spans="1:7" x14ac:dyDescent="0.2">
      <c r="A204" s="41" t="str">
        <f t="shared" ca="1" si="3"/>
        <v>Personnel resources (internal)</v>
      </c>
      <c r="B204" s="37"/>
      <c r="C204" s="42" t="s">
        <v>1715</v>
      </c>
      <c r="D204" s="42" t="s">
        <v>1249</v>
      </c>
      <c r="E204" s="43" t="s">
        <v>1705</v>
      </c>
      <c r="F204" s="42" t="s">
        <v>1250</v>
      </c>
      <c r="G204" s="44" t="s">
        <v>568</v>
      </c>
    </row>
    <row r="205" spans="1:7" x14ac:dyDescent="0.2">
      <c r="A205" s="41" t="str">
        <f t="shared" ca="1" si="3"/>
        <v>Personnel resources (external)</v>
      </c>
      <c r="B205" s="61"/>
      <c r="C205" s="42" t="s">
        <v>1716</v>
      </c>
      <c r="D205" s="42" t="s">
        <v>1297</v>
      </c>
      <c r="E205" s="43" t="s">
        <v>1706</v>
      </c>
      <c r="F205" s="42" t="s">
        <v>1298</v>
      </c>
      <c r="G205" s="63"/>
    </row>
    <row r="206" spans="1:7" x14ac:dyDescent="0.2">
      <c r="A206" s="41" t="str">
        <f t="shared" ca="1" si="3"/>
        <v>TOTAL RESOURCES</v>
      </c>
      <c r="B206" s="37"/>
      <c r="C206" s="42" t="s">
        <v>1679</v>
      </c>
      <c r="D206" s="42" t="s">
        <v>1680</v>
      </c>
      <c r="E206" s="43" t="s">
        <v>1681</v>
      </c>
      <c r="F206" s="42" t="s">
        <v>1682</v>
      </c>
      <c r="G206" s="44" t="s">
        <v>568</v>
      </c>
    </row>
    <row r="207" spans="1:7" x14ac:dyDescent="0.2">
      <c r="A207" s="41" t="str">
        <f t="shared" ca="1" si="3"/>
        <v>Plan</v>
      </c>
      <c r="B207" s="37"/>
      <c r="C207" s="42" t="s">
        <v>220</v>
      </c>
      <c r="D207" s="42" t="s">
        <v>220</v>
      </c>
      <c r="E207" s="43" t="s">
        <v>220</v>
      </c>
      <c r="F207" s="42" t="s">
        <v>684</v>
      </c>
      <c r="G207" s="44" t="s">
        <v>568</v>
      </c>
    </row>
    <row r="208" spans="1:7" x14ac:dyDescent="0.2">
      <c r="A208" s="41" t="str">
        <f t="shared" ca="1" si="3"/>
        <v>Actual state</v>
      </c>
      <c r="B208" s="37"/>
      <c r="C208" s="42" t="s">
        <v>222</v>
      </c>
      <c r="D208" s="42" t="s">
        <v>221</v>
      </c>
      <c r="E208" s="43" t="s">
        <v>959</v>
      </c>
      <c r="F208" s="42" t="s">
        <v>642</v>
      </c>
      <c r="G208" s="44" t="s">
        <v>568</v>
      </c>
    </row>
    <row r="209" spans="1:26" x14ac:dyDescent="0.2">
      <c r="A209" s="45" t="str">
        <f t="shared" ca="1" si="3"/>
        <v>Balance</v>
      </c>
      <c r="B209" s="37"/>
      <c r="C209" s="46" t="s">
        <v>223</v>
      </c>
      <c r="D209" s="46" t="s">
        <v>224</v>
      </c>
      <c r="E209" s="56" t="s">
        <v>960</v>
      </c>
      <c r="F209" s="46" t="s">
        <v>223</v>
      </c>
      <c r="G209" s="47" t="s">
        <v>568</v>
      </c>
    </row>
    <row r="210" spans="1:26" s="54" customFormat="1" x14ac:dyDescent="0.25">
      <c r="A210" s="66" t="str">
        <f t="shared" ca="1" si="3"/>
        <v>E R R O R   M E S S A G E S</v>
      </c>
      <c r="B210" s="49"/>
      <c r="C210" s="31" t="s">
        <v>180</v>
      </c>
      <c r="D210" s="31" t="s">
        <v>181</v>
      </c>
      <c r="E210" s="50" t="s">
        <v>961</v>
      </c>
      <c r="F210" s="31" t="s">
        <v>578</v>
      </c>
      <c r="G210" s="51" t="s">
        <v>568</v>
      </c>
      <c r="H210" s="52"/>
      <c r="I210" s="53"/>
      <c r="K210" s="53"/>
      <c r="Z210" s="9"/>
    </row>
    <row r="211" spans="1:26" ht="25.5" x14ac:dyDescent="0.2">
      <c r="A211" s="67" t="str">
        <f t="shared" ca="1" si="3"/>
        <v>Please fill in date of project start in project charter!!</v>
      </c>
      <c r="B211" s="68"/>
      <c r="C211" s="38" t="s">
        <v>182</v>
      </c>
      <c r="D211" s="38" t="s">
        <v>183</v>
      </c>
      <c r="E211" s="39" t="s">
        <v>962</v>
      </c>
      <c r="F211" s="38" t="s">
        <v>790</v>
      </c>
      <c r="G211" s="40" t="s">
        <v>568</v>
      </c>
    </row>
    <row r="212" spans="1:26" x14ac:dyDescent="0.2">
      <c r="A212" s="69" t="str">
        <f t="shared" ca="1" si="3"/>
        <v>Finish</v>
      </c>
      <c r="B212" s="68"/>
      <c r="C212" s="42" t="s">
        <v>62</v>
      </c>
      <c r="D212" s="42" t="s">
        <v>101</v>
      </c>
      <c r="E212" s="43" t="s">
        <v>915</v>
      </c>
      <c r="F212" s="42" t="s">
        <v>748</v>
      </c>
      <c r="G212" s="44" t="s">
        <v>568</v>
      </c>
    </row>
    <row r="213" spans="1:26" x14ac:dyDescent="0.2">
      <c r="A213" s="70" t="str">
        <f t="shared" ca="1" si="3"/>
        <v xml:space="preserve"> </v>
      </c>
      <c r="B213" s="68"/>
      <c r="C213" s="46"/>
      <c r="D213" s="46"/>
      <c r="E213" s="56" t="s">
        <v>963</v>
      </c>
      <c r="F213" s="46"/>
      <c r="G213" s="47" t="s">
        <v>568</v>
      </c>
    </row>
    <row r="214" spans="1:26" s="54" customFormat="1" x14ac:dyDescent="0.25">
      <c r="A214" s="66" t="str">
        <f t="shared" ca="1" si="3"/>
        <v>R O U G H   C O N C E PT</v>
      </c>
      <c r="B214" s="49"/>
      <c r="C214" s="31" t="s">
        <v>500</v>
      </c>
      <c r="D214" s="31" t="s">
        <v>501</v>
      </c>
      <c r="E214" s="50" t="s">
        <v>964</v>
      </c>
      <c r="F214" s="31" t="s">
        <v>854</v>
      </c>
      <c r="G214" s="51" t="s">
        <v>568</v>
      </c>
      <c r="H214" s="52"/>
      <c r="I214" s="53"/>
      <c r="K214" s="53"/>
      <c r="Z214" s="9"/>
    </row>
    <row r="215" spans="1:26" x14ac:dyDescent="0.2">
      <c r="A215" s="67" t="str">
        <f t="shared" ca="1" si="3"/>
        <v>Table of contents</v>
      </c>
      <c r="B215" s="68"/>
      <c r="C215" s="38" t="s">
        <v>395</v>
      </c>
      <c r="D215" s="38" t="s">
        <v>394</v>
      </c>
      <c r="E215" s="39" t="s">
        <v>965</v>
      </c>
      <c r="F215" s="38" t="s">
        <v>791</v>
      </c>
      <c r="G215" s="40" t="s">
        <v>568</v>
      </c>
    </row>
    <row r="216" spans="1:26" x14ac:dyDescent="0.2">
      <c r="A216" s="69" t="str">
        <f t="shared" ca="1" si="3"/>
        <v>Management summary</v>
      </c>
      <c r="B216" s="68"/>
      <c r="C216" s="42" t="s">
        <v>367</v>
      </c>
      <c r="D216" s="42" t="s">
        <v>367</v>
      </c>
      <c r="E216" s="43" t="s">
        <v>966</v>
      </c>
      <c r="F216" s="42" t="s">
        <v>367</v>
      </c>
      <c r="G216" s="44" t="s">
        <v>568</v>
      </c>
    </row>
    <row r="217" spans="1:26" x14ac:dyDescent="0.2">
      <c r="A217" s="69" t="str">
        <f t="shared" ca="1" si="3"/>
        <v>Existing situation</v>
      </c>
      <c r="B217" s="68"/>
      <c r="C217" s="42" t="s">
        <v>368</v>
      </c>
      <c r="D217" s="42" t="s">
        <v>396</v>
      </c>
      <c r="E217" s="43" t="s">
        <v>967</v>
      </c>
      <c r="F217" s="42" t="s">
        <v>792</v>
      </c>
      <c r="G217" s="44" t="s">
        <v>568</v>
      </c>
    </row>
    <row r="218" spans="1:26" x14ac:dyDescent="0.2">
      <c r="A218" s="69" t="str">
        <f t="shared" ca="1" si="3"/>
        <v>Project organization and milestones</v>
      </c>
      <c r="B218" s="68"/>
      <c r="C218" s="42" t="s">
        <v>369</v>
      </c>
      <c r="D218" s="42" t="s">
        <v>397</v>
      </c>
      <c r="E218" s="43" t="s">
        <v>1122</v>
      </c>
      <c r="F218" s="42" t="s">
        <v>793</v>
      </c>
      <c r="G218" s="44" t="s">
        <v>568</v>
      </c>
    </row>
    <row r="219" spans="1:26" x14ac:dyDescent="0.2">
      <c r="A219" s="69" t="str">
        <f t="shared" ca="1" si="3"/>
        <v>Rough budget</v>
      </c>
      <c r="B219" s="68"/>
      <c r="C219" s="42" t="s">
        <v>370</v>
      </c>
      <c r="D219" s="42" t="s">
        <v>398</v>
      </c>
      <c r="E219" s="43" t="s">
        <v>968</v>
      </c>
      <c r="F219" s="42" t="s">
        <v>794</v>
      </c>
      <c r="G219" s="44" t="s">
        <v>568</v>
      </c>
    </row>
    <row r="220" spans="1:26" x14ac:dyDescent="0.2">
      <c r="A220" s="69" t="str">
        <f t="shared" ca="1" si="3"/>
        <v xml:space="preserve">Possible solutions </v>
      </c>
      <c r="B220" s="68"/>
      <c r="C220" s="42" t="s">
        <v>371</v>
      </c>
      <c r="D220" s="42" t="s">
        <v>399</v>
      </c>
      <c r="E220" s="43" t="s">
        <v>969</v>
      </c>
      <c r="F220" s="42" t="s">
        <v>795</v>
      </c>
      <c r="G220" s="44" t="s">
        <v>568</v>
      </c>
    </row>
    <row r="221" spans="1:26" x14ac:dyDescent="0.2">
      <c r="A221" s="69" t="str">
        <f t="shared" ca="1" si="3"/>
        <v>Approach</v>
      </c>
      <c r="B221" s="68"/>
      <c r="C221" s="42" t="s">
        <v>372</v>
      </c>
      <c r="D221" s="42" t="s">
        <v>400</v>
      </c>
      <c r="E221" s="43" t="s">
        <v>970</v>
      </c>
      <c r="F221" s="42" t="s">
        <v>796</v>
      </c>
      <c r="G221" s="44" t="s">
        <v>568</v>
      </c>
    </row>
    <row r="222" spans="1:26" x14ac:dyDescent="0.2">
      <c r="A222" s="69" t="str">
        <f t="shared" ca="1" si="3"/>
        <v>Attachments</v>
      </c>
      <c r="B222" s="68"/>
      <c r="C222" s="42" t="s">
        <v>373</v>
      </c>
      <c r="D222" s="42" t="s">
        <v>401</v>
      </c>
      <c r="E222" s="43" t="s">
        <v>1151</v>
      </c>
      <c r="F222" s="42" t="s">
        <v>797</v>
      </c>
      <c r="G222" s="44" t="s">
        <v>568</v>
      </c>
    </row>
    <row r="223" spans="1:26" x14ac:dyDescent="0.2">
      <c r="A223" s="69" t="str">
        <f t="shared" ca="1" si="3"/>
        <v>Open MS Word template &gt;&gt;</v>
      </c>
      <c r="B223" s="68"/>
      <c r="C223" s="42" t="s">
        <v>433</v>
      </c>
      <c r="D223" s="42" t="s">
        <v>570</v>
      </c>
      <c r="E223" s="43" t="s">
        <v>971</v>
      </c>
      <c r="F223" s="42" t="s">
        <v>798</v>
      </c>
      <c r="G223" s="44" t="s">
        <v>568</v>
      </c>
    </row>
    <row r="224" spans="1:26" x14ac:dyDescent="0.2">
      <c r="A224" s="69" t="str">
        <f t="shared" ca="1" si="3"/>
        <v>Management summary</v>
      </c>
      <c r="B224" s="68"/>
      <c r="C224" s="42" t="s">
        <v>367</v>
      </c>
      <c r="D224" s="42" t="s">
        <v>367</v>
      </c>
      <c r="E224" s="43" t="s">
        <v>966</v>
      </c>
      <c r="F224" s="42" t="s">
        <v>367</v>
      </c>
      <c r="G224" s="44" t="s">
        <v>568</v>
      </c>
    </row>
    <row r="225" spans="1:7" ht="25.5" x14ac:dyDescent="0.2">
      <c r="A225" s="69" t="str">
        <f t="shared" ca="1" si="3"/>
        <v xml:space="preserve">Summarize main features on max. half a page: </v>
      </c>
      <c r="B225" s="68"/>
      <c r="C225" s="42" t="s">
        <v>374</v>
      </c>
      <c r="D225" s="42" t="s">
        <v>407</v>
      </c>
      <c r="E225" s="43" t="s">
        <v>972</v>
      </c>
      <c r="F225" s="42" t="s">
        <v>799</v>
      </c>
      <c r="G225" s="44" t="s">
        <v>568</v>
      </c>
    </row>
    <row r="226" spans="1:7" x14ac:dyDescent="0.2">
      <c r="A226" s="69" t="str">
        <f t="shared" ca="1" si="3"/>
        <v>Existing situation and problem?</v>
      </c>
      <c r="B226" s="68"/>
      <c r="C226" s="42" t="s">
        <v>408</v>
      </c>
      <c r="D226" s="42" t="s">
        <v>402</v>
      </c>
      <c r="E226" s="43" t="s">
        <v>973</v>
      </c>
      <c r="F226" s="42" t="s">
        <v>800</v>
      </c>
      <c r="G226" s="44" t="s">
        <v>568</v>
      </c>
    </row>
    <row r="227" spans="1:7" x14ac:dyDescent="0.2">
      <c r="A227" s="69" t="str">
        <f t="shared" ca="1" si="3"/>
        <v>Project goals?</v>
      </c>
      <c r="B227" s="68"/>
      <c r="C227" s="42" t="s">
        <v>409</v>
      </c>
      <c r="D227" s="42" t="s">
        <v>403</v>
      </c>
      <c r="E227" s="43" t="s">
        <v>974</v>
      </c>
      <c r="F227" s="42" t="s">
        <v>801</v>
      </c>
      <c r="G227" s="44" t="s">
        <v>568</v>
      </c>
    </row>
    <row r="228" spans="1:7" x14ac:dyDescent="0.2">
      <c r="A228" s="69" t="str">
        <f t="shared" ca="1" si="3"/>
        <v>Expected results</v>
      </c>
      <c r="B228" s="68"/>
      <c r="C228" s="42" t="s">
        <v>410</v>
      </c>
      <c r="D228" s="42" t="s">
        <v>404</v>
      </c>
      <c r="E228" s="43" t="s">
        <v>975</v>
      </c>
      <c r="F228" s="42" t="s">
        <v>802</v>
      </c>
      <c r="G228" s="44" t="s">
        <v>568</v>
      </c>
    </row>
    <row r="229" spans="1:7" x14ac:dyDescent="0.2">
      <c r="A229" s="69" t="str">
        <f t="shared" ca="1" si="3"/>
        <v>Proposal of a solution?</v>
      </c>
      <c r="B229" s="68"/>
      <c r="C229" s="42" t="s">
        <v>411</v>
      </c>
      <c r="D229" s="42" t="s">
        <v>405</v>
      </c>
      <c r="E229" s="43" t="s">
        <v>976</v>
      </c>
      <c r="F229" s="42" t="s">
        <v>803</v>
      </c>
      <c r="G229" s="44" t="s">
        <v>568</v>
      </c>
    </row>
    <row r="230" spans="1:7" ht="25.5" x14ac:dyDescent="0.2">
      <c r="A230" s="69" t="str">
        <f t="shared" ca="1" si="3"/>
        <v>What decisions does the client have to reach and by when?</v>
      </c>
      <c r="B230" s="68"/>
      <c r="C230" s="42" t="s">
        <v>412</v>
      </c>
      <c r="D230" s="42" t="s">
        <v>406</v>
      </c>
      <c r="E230" s="43" t="s">
        <v>977</v>
      </c>
      <c r="F230" s="42" t="s">
        <v>804</v>
      </c>
      <c r="G230" s="44" t="s">
        <v>568</v>
      </c>
    </row>
    <row r="231" spans="1:7" x14ac:dyDescent="0.2">
      <c r="A231" s="69" t="str">
        <f t="shared" ca="1" si="3"/>
        <v xml:space="preserve"> </v>
      </c>
      <c r="B231" s="68"/>
      <c r="C231" s="42"/>
      <c r="D231" s="42"/>
      <c r="E231" s="43" t="s">
        <v>963</v>
      </c>
      <c r="F231" s="42"/>
      <c r="G231" s="44" t="s">
        <v>568</v>
      </c>
    </row>
    <row r="232" spans="1:7" x14ac:dyDescent="0.2">
      <c r="A232" s="69" t="str">
        <f t="shared" ca="1" si="3"/>
        <v>Existing situation</v>
      </c>
      <c r="B232" s="68"/>
      <c r="C232" s="42" t="s">
        <v>368</v>
      </c>
      <c r="D232" s="42" t="s">
        <v>396</v>
      </c>
      <c r="E232" s="43" t="s">
        <v>967</v>
      </c>
      <c r="F232" s="42" t="s">
        <v>792</v>
      </c>
      <c r="G232" s="44" t="s">
        <v>568</v>
      </c>
    </row>
    <row r="233" spans="1:7" x14ac:dyDescent="0.2">
      <c r="A233" s="69" t="str">
        <f t="shared" ca="1" si="3"/>
        <v>Who is the client?</v>
      </c>
      <c r="B233" s="68"/>
      <c r="C233" s="42" t="s">
        <v>375</v>
      </c>
      <c r="D233" s="42" t="s">
        <v>413</v>
      </c>
      <c r="E233" s="43" t="s">
        <v>1123</v>
      </c>
      <c r="F233" s="42" t="s">
        <v>805</v>
      </c>
      <c r="G233" s="44" t="s">
        <v>568</v>
      </c>
    </row>
    <row r="234" spans="1:7" x14ac:dyDescent="0.2">
      <c r="A234" s="69" t="str">
        <f t="shared" ca="1" si="3"/>
        <v xml:space="preserve">Short definition of problem </v>
      </c>
      <c r="B234" s="68"/>
      <c r="C234" s="42" t="s">
        <v>376</v>
      </c>
      <c r="D234" s="42" t="s">
        <v>414</v>
      </c>
      <c r="E234" s="43" t="s">
        <v>978</v>
      </c>
      <c r="F234" s="42" t="s">
        <v>806</v>
      </c>
      <c r="G234" s="44" t="s">
        <v>568</v>
      </c>
    </row>
    <row r="235" spans="1:7" x14ac:dyDescent="0.2">
      <c r="A235" s="69" t="str">
        <f t="shared" ca="1" si="3"/>
        <v>What are the project goals?</v>
      </c>
      <c r="B235" s="68"/>
      <c r="C235" s="42" t="s">
        <v>377</v>
      </c>
      <c r="D235" s="42" t="s">
        <v>415</v>
      </c>
      <c r="E235" s="43" t="s">
        <v>979</v>
      </c>
      <c r="F235" s="42" t="s">
        <v>807</v>
      </c>
      <c r="G235" s="44" t="s">
        <v>568</v>
      </c>
    </row>
    <row r="236" spans="1:7" ht="25.5" x14ac:dyDescent="0.2">
      <c r="A236" s="69" t="str">
        <f t="shared" ca="1" si="3"/>
        <v>What are the expected results (deliverable)?</v>
      </c>
      <c r="B236" s="68"/>
      <c r="C236" s="42" t="s">
        <v>378</v>
      </c>
      <c r="D236" s="42" t="s">
        <v>416</v>
      </c>
      <c r="E236" s="43" t="s">
        <v>980</v>
      </c>
      <c r="F236" s="42" t="s">
        <v>808</v>
      </c>
      <c r="G236" s="44" t="s">
        <v>568</v>
      </c>
    </row>
    <row r="237" spans="1:7" x14ac:dyDescent="0.2">
      <c r="A237" s="69" t="str">
        <f t="shared" ca="1" si="3"/>
        <v>What are the success factors?</v>
      </c>
      <c r="B237" s="68"/>
      <c r="C237" s="42" t="s">
        <v>379</v>
      </c>
      <c r="D237" s="42" t="s">
        <v>417</v>
      </c>
      <c r="E237" s="43" t="s">
        <v>981</v>
      </c>
      <c r="F237" s="42" t="s">
        <v>809</v>
      </c>
      <c r="G237" s="44" t="s">
        <v>568</v>
      </c>
    </row>
    <row r="238" spans="1:7" x14ac:dyDescent="0.2">
      <c r="A238" s="69" t="str">
        <f t="shared" ca="1" si="3"/>
        <v>What are the risks?</v>
      </c>
      <c r="B238" s="68"/>
      <c r="C238" s="42" t="s">
        <v>380</v>
      </c>
      <c r="D238" s="42" t="s">
        <v>418</v>
      </c>
      <c r="E238" s="43" t="s">
        <v>982</v>
      </c>
      <c r="F238" s="42" t="s">
        <v>810</v>
      </c>
      <c r="G238" s="44" t="s">
        <v>568</v>
      </c>
    </row>
    <row r="239" spans="1:7" x14ac:dyDescent="0.2">
      <c r="A239" s="69" t="str">
        <f t="shared" ca="1" si="3"/>
        <v xml:space="preserve"> </v>
      </c>
      <c r="B239" s="68"/>
      <c r="C239" s="42"/>
      <c r="D239" s="42"/>
      <c r="E239" s="43" t="s">
        <v>963</v>
      </c>
      <c r="F239" s="42"/>
      <c r="G239" s="44" t="s">
        <v>568</v>
      </c>
    </row>
    <row r="240" spans="1:7" x14ac:dyDescent="0.2">
      <c r="A240" s="69" t="str">
        <f t="shared" ca="1" si="3"/>
        <v>Project organization and milestones</v>
      </c>
      <c r="B240" s="68"/>
      <c r="C240" s="42" t="s">
        <v>369</v>
      </c>
      <c r="D240" s="42" t="s">
        <v>397</v>
      </c>
      <c r="E240" s="43" t="s">
        <v>1122</v>
      </c>
      <c r="F240" s="42" t="s">
        <v>793</v>
      </c>
      <c r="G240" s="44" t="s">
        <v>568</v>
      </c>
    </row>
    <row r="241" spans="1:7" x14ac:dyDescent="0.2">
      <c r="A241" s="69" t="str">
        <f t="shared" ca="1" si="3"/>
        <v>Project organization chart?</v>
      </c>
      <c r="B241" s="68"/>
      <c r="C241" s="42" t="s">
        <v>381</v>
      </c>
      <c r="D241" s="42" t="s">
        <v>419</v>
      </c>
      <c r="E241" s="43" t="s">
        <v>1124</v>
      </c>
      <c r="F241" s="42" t="s">
        <v>811</v>
      </c>
      <c r="G241" s="44" t="s">
        <v>568</v>
      </c>
    </row>
    <row r="242" spans="1:7" ht="38.25" x14ac:dyDescent="0.2">
      <c r="A242" s="69" t="str">
        <f t="shared" ca="1" si="3"/>
        <v xml:space="preserve">Who is working on the project? Who is responsible for what (responsibilities, authority)? </v>
      </c>
      <c r="B242" s="68"/>
      <c r="C242" s="42" t="s">
        <v>382</v>
      </c>
      <c r="D242" s="42" t="s">
        <v>420</v>
      </c>
      <c r="E242" s="43" t="s">
        <v>983</v>
      </c>
      <c r="F242" s="42" t="s">
        <v>812</v>
      </c>
      <c r="G242" s="44" t="s">
        <v>568</v>
      </c>
    </row>
    <row r="243" spans="1:7" x14ac:dyDescent="0.2">
      <c r="A243" s="69" t="str">
        <f t="shared" ca="1" si="3"/>
        <v>Which milestones are there?</v>
      </c>
      <c r="B243" s="68"/>
      <c r="C243" s="42" t="s">
        <v>383</v>
      </c>
      <c r="D243" s="42" t="s">
        <v>421</v>
      </c>
      <c r="E243" s="43" t="s">
        <v>984</v>
      </c>
      <c r="F243" s="42" t="s">
        <v>813</v>
      </c>
      <c r="G243" s="44" t="s">
        <v>568</v>
      </c>
    </row>
    <row r="244" spans="1:7" x14ac:dyDescent="0.2">
      <c r="A244" s="69" t="str">
        <f t="shared" ca="1" si="3"/>
        <v>What does the rough planning look like?</v>
      </c>
      <c r="B244" s="68"/>
      <c r="C244" s="42" t="s">
        <v>384</v>
      </c>
      <c r="D244" s="42" t="s">
        <v>422</v>
      </c>
      <c r="E244" s="43" t="s">
        <v>985</v>
      </c>
      <c r="F244" s="42" t="s">
        <v>814</v>
      </c>
      <c r="G244" s="44" t="s">
        <v>568</v>
      </c>
    </row>
    <row r="245" spans="1:7" ht="38.25" x14ac:dyDescent="0.2">
      <c r="A245" s="69" t="str">
        <f t="shared" ca="1" si="3"/>
        <v>What is the information policy on the course of the project, how will it be communicated?</v>
      </c>
      <c r="B245" s="68"/>
      <c r="C245" s="42" t="s">
        <v>385</v>
      </c>
      <c r="D245" s="42" t="s">
        <v>423</v>
      </c>
      <c r="E245" s="43" t="s">
        <v>986</v>
      </c>
      <c r="F245" s="42" t="s">
        <v>815</v>
      </c>
      <c r="G245" s="44" t="s">
        <v>568</v>
      </c>
    </row>
    <row r="246" spans="1:7" x14ac:dyDescent="0.2">
      <c r="A246" s="69" t="str">
        <f t="shared" ca="1" si="3"/>
        <v xml:space="preserve"> </v>
      </c>
      <c r="B246" s="68"/>
      <c r="C246" s="42"/>
      <c r="D246" s="42"/>
      <c r="E246" s="43" t="s">
        <v>963</v>
      </c>
      <c r="F246" s="42"/>
      <c r="G246" s="44" t="s">
        <v>568</v>
      </c>
    </row>
    <row r="247" spans="1:7" x14ac:dyDescent="0.2">
      <c r="A247" s="69" t="str">
        <f t="shared" ca="1" si="3"/>
        <v>Rough budget</v>
      </c>
      <c r="B247" s="68"/>
      <c r="C247" s="42" t="s">
        <v>370</v>
      </c>
      <c r="D247" s="42" t="s">
        <v>398</v>
      </c>
      <c r="E247" s="43" t="s">
        <v>968</v>
      </c>
      <c r="F247" s="42" t="s">
        <v>794</v>
      </c>
      <c r="G247" s="44" t="s">
        <v>568</v>
      </c>
    </row>
    <row r="248" spans="1:7" ht="25.5" x14ac:dyDescent="0.2">
      <c r="A248" s="69" t="str">
        <f t="shared" ca="1" si="3"/>
        <v>Internal resources (amount of half days, perhaps converted into Francs)?</v>
      </c>
      <c r="B248" s="68"/>
      <c r="C248" s="42" t="s">
        <v>386</v>
      </c>
      <c r="D248" s="42" t="s">
        <v>424</v>
      </c>
      <c r="E248" s="43" t="s">
        <v>987</v>
      </c>
      <c r="F248" s="42" t="s">
        <v>816</v>
      </c>
      <c r="G248" s="44" t="s">
        <v>568</v>
      </c>
    </row>
    <row r="249" spans="1:7" x14ac:dyDescent="0.2">
      <c r="A249" s="69" t="str">
        <f t="shared" ca="1" si="3"/>
        <v>External costs?</v>
      </c>
      <c r="B249" s="68"/>
      <c r="C249" s="42" t="s">
        <v>387</v>
      </c>
      <c r="D249" s="42" t="s">
        <v>425</v>
      </c>
      <c r="E249" s="43" t="s">
        <v>988</v>
      </c>
      <c r="F249" s="42" t="s">
        <v>817</v>
      </c>
      <c r="G249" s="44" t="s">
        <v>568</v>
      </c>
    </row>
    <row r="250" spans="1:7" x14ac:dyDescent="0.2">
      <c r="A250" s="69" t="str">
        <f t="shared" ca="1" si="3"/>
        <v xml:space="preserve"> </v>
      </c>
      <c r="B250" s="68"/>
      <c r="C250" s="42"/>
      <c r="D250" s="42"/>
      <c r="E250" s="43" t="s">
        <v>963</v>
      </c>
      <c r="F250" s="42"/>
      <c r="G250" s="44" t="s">
        <v>568</v>
      </c>
    </row>
    <row r="251" spans="1:7" x14ac:dyDescent="0.2">
      <c r="A251" s="69" t="str">
        <f t="shared" ca="1" si="3"/>
        <v>Possible solutions</v>
      </c>
      <c r="B251" s="68"/>
      <c r="C251" s="42" t="s">
        <v>371</v>
      </c>
      <c r="D251" s="42" t="s">
        <v>399</v>
      </c>
      <c r="E251" s="43" t="s">
        <v>989</v>
      </c>
      <c r="F251" s="42" t="s">
        <v>795</v>
      </c>
      <c r="G251" s="44" t="s">
        <v>568</v>
      </c>
    </row>
    <row r="252" spans="1:7" x14ac:dyDescent="0.2">
      <c r="A252" s="69" t="str">
        <f t="shared" ca="1" si="3"/>
        <v>Propose various solutions.</v>
      </c>
      <c r="B252" s="68"/>
      <c r="C252" s="42" t="s">
        <v>388</v>
      </c>
      <c r="D252" s="42" t="s">
        <v>426</v>
      </c>
      <c r="E252" s="43" t="s">
        <v>990</v>
      </c>
      <c r="F252" s="42" t="s">
        <v>818</v>
      </c>
      <c r="G252" s="44" t="s">
        <v>568</v>
      </c>
    </row>
    <row r="253" spans="1:7" ht="25.5" x14ac:dyDescent="0.2">
      <c r="A253" s="69" t="str">
        <f t="shared" ca="1" si="3"/>
        <v>Assessment of solutions (advantages and disadvantages)?</v>
      </c>
      <c r="B253" s="68"/>
      <c r="C253" s="42" t="s">
        <v>389</v>
      </c>
      <c r="D253" s="42" t="s">
        <v>427</v>
      </c>
      <c r="E253" s="43" t="s">
        <v>991</v>
      </c>
      <c r="F253" s="42" t="s">
        <v>819</v>
      </c>
      <c r="G253" s="44" t="s">
        <v>568</v>
      </c>
    </row>
    <row r="254" spans="1:7" x14ac:dyDescent="0.2">
      <c r="A254" s="69" t="str">
        <f t="shared" ca="1" si="3"/>
        <v>Suggest a solution.</v>
      </c>
      <c r="B254" s="68"/>
      <c r="C254" s="42" t="s">
        <v>390</v>
      </c>
      <c r="D254" s="42" t="s">
        <v>428</v>
      </c>
      <c r="E254" s="43" t="s">
        <v>992</v>
      </c>
      <c r="F254" s="42" t="s">
        <v>820</v>
      </c>
      <c r="G254" s="44" t="s">
        <v>568</v>
      </c>
    </row>
    <row r="255" spans="1:7" x14ac:dyDescent="0.2">
      <c r="A255" s="69" t="str">
        <f t="shared" ca="1" si="3"/>
        <v xml:space="preserve"> </v>
      </c>
      <c r="B255" s="68"/>
      <c r="C255" s="42"/>
      <c r="D255" s="42"/>
      <c r="E255" s="43" t="s">
        <v>963</v>
      </c>
      <c r="F255" s="42"/>
      <c r="G255" s="44" t="s">
        <v>568</v>
      </c>
    </row>
    <row r="256" spans="1:7" x14ac:dyDescent="0.2">
      <c r="A256" s="69" t="str">
        <f t="shared" ca="1" si="3"/>
        <v>Approach</v>
      </c>
      <c r="B256" s="68"/>
      <c r="C256" s="42" t="s">
        <v>372</v>
      </c>
      <c r="D256" s="42" t="s">
        <v>400</v>
      </c>
      <c r="E256" s="43" t="s">
        <v>970</v>
      </c>
      <c r="F256" s="42" t="s">
        <v>796</v>
      </c>
      <c r="G256" s="44" t="s">
        <v>568</v>
      </c>
    </row>
    <row r="257" spans="1:26" x14ac:dyDescent="0.2">
      <c r="A257" s="69" t="str">
        <f t="shared" ca="1" si="3"/>
        <v>What are the next steps? Suggestion?</v>
      </c>
      <c r="B257" s="68"/>
      <c r="C257" s="42" t="s">
        <v>391</v>
      </c>
      <c r="D257" s="42" t="s">
        <v>429</v>
      </c>
      <c r="E257" s="43" t="s">
        <v>993</v>
      </c>
      <c r="F257" s="42" t="s">
        <v>821</v>
      </c>
      <c r="G257" s="44" t="s">
        <v>568</v>
      </c>
    </row>
    <row r="258" spans="1:26" x14ac:dyDescent="0.2">
      <c r="A258" s="69" t="str">
        <f t="shared" ca="1" si="3"/>
        <v>What has to be decided by when?</v>
      </c>
      <c r="B258" s="68"/>
      <c r="C258" s="42" t="s">
        <v>392</v>
      </c>
      <c r="D258" s="42" t="s">
        <v>430</v>
      </c>
      <c r="E258" s="43" t="s">
        <v>994</v>
      </c>
      <c r="F258" s="42" t="s">
        <v>822</v>
      </c>
      <c r="G258" s="44" t="s">
        <v>568</v>
      </c>
    </row>
    <row r="259" spans="1:26" x14ac:dyDescent="0.2">
      <c r="A259" s="69" t="str">
        <f t="shared" ca="1" si="3"/>
        <v xml:space="preserve"> </v>
      </c>
      <c r="B259" s="68"/>
      <c r="C259" s="42"/>
      <c r="D259" s="42"/>
      <c r="E259" s="43" t="s">
        <v>963</v>
      </c>
      <c r="F259" s="42"/>
      <c r="G259" s="44" t="s">
        <v>568</v>
      </c>
    </row>
    <row r="260" spans="1:26" x14ac:dyDescent="0.2">
      <c r="A260" s="69" t="str">
        <f t="shared" ca="1" si="3"/>
        <v>Attachments</v>
      </c>
      <c r="B260" s="68"/>
      <c r="C260" s="42" t="s">
        <v>432</v>
      </c>
      <c r="D260" s="42" t="s">
        <v>401</v>
      </c>
      <c r="E260" s="43" t="s">
        <v>1151</v>
      </c>
      <c r="F260" s="42" t="s">
        <v>797</v>
      </c>
      <c r="G260" s="44" t="s">
        <v>568</v>
      </c>
    </row>
    <row r="261" spans="1:26" ht="25.5" x14ac:dyDescent="0.2">
      <c r="A261" s="69" t="str">
        <f t="shared" ref="A261:A324" ca="1" si="4">OFFSET($C261,0,$B$4-1)</f>
        <v>Minimum: project charter, rough planning, project team, rough budget</v>
      </c>
      <c r="B261" s="68"/>
      <c r="C261" s="42" t="s">
        <v>393</v>
      </c>
      <c r="D261" s="42" t="s">
        <v>431</v>
      </c>
      <c r="E261" s="43" t="s">
        <v>995</v>
      </c>
      <c r="F261" s="42" t="s">
        <v>823</v>
      </c>
      <c r="G261" s="44" t="s">
        <v>568</v>
      </c>
    </row>
    <row r="262" spans="1:26" ht="25.5" x14ac:dyDescent="0.2">
      <c r="A262" s="70" t="str">
        <f t="shared" ca="1" si="4"/>
        <v>Enter here the hyperlink to the document with  the right mouse button</v>
      </c>
      <c r="B262" s="68"/>
      <c r="C262" s="46" t="s">
        <v>1719</v>
      </c>
      <c r="D262" s="46" t="s">
        <v>1718</v>
      </c>
      <c r="E262" s="56" t="s">
        <v>1656</v>
      </c>
      <c r="F262" s="46" t="s">
        <v>1657</v>
      </c>
      <c r="G262" s="47" t="s">
        <v>568</v>
      </c>
    </row>
    <row r="263" spans="1:26" s="54" customFormat="1" x14ac:dyDescent="0.25">
      <c r="A263" s="66" t="str">
        <f t="shared" ca="1" si="4"/>
        <v>D E T A I L E D   C O N C E P T</v>
      </c>
      <c r="B263" s="49"/>
      <c r="C263" s="31" t="s">
        <v>502</v>
      </c>
      <c r="D263" s="31" t="s">
        <v>503</v>
      </c>
      <c r="E263" s="50" t="s">
        <v>996</v>
      </c>
      <c r="F263" s="31" t="s">
        <v>853</v>
      </c>
      <c r="G263" s="51" t="s">
        <v>568</v>
      </c>
      <c r="H263" s="52"/>
      <c r="I263" s="53"/>
      <c r="K263" s="53"/>
      <c r="Z263" s="9"/>
    </row>
    <row r="264" spans="1:26" x14ac:dyDescent="0.2">
      <c r="A264" s="67" t="str">
        <f t="shared" ca="1" si="4"/>
        <v>Management summary</v>
      </c>
      <c r="B264" s="68"/>
      <c r="C264" s="38" t="s">
        <v>367</v>
      </c>
      <c r="D264" s="38" t="s">
        <v>367</v>
      </c>
      <c r="E264" s="39" t="s">
        <v>966</v>
      </c>
      <c r="F264" s="38" t="s">
        <v>367</v>
      </c>
      <c r="G264" s="40" t="s">
        <v>568</v>
      </c>
    </row>
    <row r="265" spans="1:26" x14ac:dyDescent="0.2">
      <c r="A265" s="69" t="str">
        <f t="shared" ca="1" si="4"/>
        <v>Existing situation</v>
      </c>
      <c r="B265" s="68"/>
      <c r="C265" s="42" t="s">
        <v>368</v>
      </c>
      <c r="D265" s="42" t="s">
        <v>396</v>
      </c>
      <c r="E265" s="43" t="s">
        <v>967</v>
      </c>
      <c r="F265" s="42" t="s">
        <v>792</v>
      </c>
      <c r="G265" s="44" t="s">
        <v>568</v>
      </c>
    </row>
    <row r="266" spans="1:26" x14ac:dyDescent="0.2">
      <c r="A266" s="69" t="str">
        <f t="shared" ca="1" si="4"/>
        <v>Organization and planning</v>
      </c>
      <c r="B266" s="68"/>
      <c r="C266" s="42" t="s">
        <v>434</v>
      </c>
      <c r="D266" s="42" t="s">
        <v>463</v>
      </c>
      <c r="E266" s="43" t="s">
        <v>1125</v>
      </c>
      <c r="F266" s="42" t="s">
        <v>824</v>
      </c>
      <c r="G266" s="44" t="s">
        <v>568</v>
      </c>
    </row>
    <row r="267" spans="1:26" x14ac:dyDescent="0.2">
      <c r="A267" s="69" t="str">
        <f t="shared" ca="1" si="4"/>
        <v>Resources</v>
      </c>
      <c r="B267" s="68"/>
      <c r="C267" s="42" t="s">
        <v>144</v>
      </c>
      <c r="D267" s="42" t="s">
        <v>145</v>
      </c>
      <c r="E267" s="43" t="s">
        <v>997</v>
      </c>
      <c r="F267" s="42" t="s">
        <v>825</v>
      </c>
      <c r="G267" s="44" t="s">
        <v>568</v>
      </c>
    </row>
    <row r="268" spans="1:26" x14ac:dyDescent="0.2">
      <c r="A268" s="69" t="str">
        <f t="shared" ca="1" si="4"/>
        <v>Implementation</v>
      </c>
      <c r="B268" s="68"/>
      <c r="C268" s="42" t="s">
        <v>435</v>
      </c>
      <c r="D268" s="42" t="s">
        <v>464</v>
      </c>
      <c r="E268" s="43" t="s">
        <v>856</v>
      </c>
      <c r="F268" s="42" t="s">
        <v>826</v>
      </c>
      <c r="G268" s="44" t="s">
        <v>568</v>
      </c>
    </row>
    <row r="269" spans="1:26" x14ac:dyDescent="0.2">
      <c r="A269" s="69" t="str">
        <f t="shared" ca="1" si="4"/>
        <v>Success factors and risks</v>
      </c>
      <c r="B269" s="68"/>
      <c r="C269" s="42" t="s">
        <v>436</v>
      </c>
      <c r="D269" s="42" t="s">
        <v>465</v>
      </c>
      <c r="E269" s="43" t="s">
        <v>1015</v>
      </c>
      <c r="F269" s="42" t="s">
        <v>827</v>
      </c>
      <c r="G269" s="44" t="s">
        <v>568</v>
      </c>
    </row>
    <row r="270" spans="1:26" x14ac:dyDescent="0.2">
      <c r="A270" s="69" t="str">
        <f t="shared" ca="1" si="4"/>
        <v>Quality assurance and controlling</v>
      </c>
      <c r="B270" s="68"/>
      <c r="C270" s="42" t="s">
        <v>437</v>
      </c>
      <c r="D270" s="42" t="s">
        <v>466</v>
      </c>
      <c r="E270" s="43" t="s">
        <v>998</v>
      </c>
      <c r="F270" s="42" t="s">
        <v>828</v>
      </c>
      <c r="G270" s="44" t="s">
        <v>568</v>
      </c>
    </row>
    <row r="271" spans="1:26" x14ac:dyDescent="0.2">
      <c r="A271" s="69" t="str">
        <f t="shared" ca="1" si="4"/>
        <v>Conclusion</v>
      </c>
      <c r="B271" s="68"/>
      <c r="C271" s="42" t="s">
        <v>438</v>
      </c>
      <c r="D271" s="42" t="s">
        <v>467</v>
      </c>
      <c r="E271" s="43" t="s">
        <v>857</v>
      </c>
      <c r="F271" s="42" t="s">
        <v>686</v>
      </c>
      <c r="G271" s="44" t="s">
        <v>568</v>
      </c>
    </row>
    <row r="272" spans="1:26" x14ac:dyDescent="0.2">
      <c r="A272" s="69" t="str">
        <f t="shared" ca="1" si="4"/>
        <v>Attachments</v>
      </c>
      <c r="B272" s="68"/>
      <c r="C272" s="42" t="s">
        <v>373</v>
      </c>
      <c r="D272" s="42" t="s">
        <v>401</v>
      </c>
      <c r="E272" s="43" t="s">
        <v>1151</v>
      </c>
      <c r="F272" s="42" t="s">
        <v>797</v>
      </c>
      <c r="G272" s="44" t="s">
        <v>568</v>
      </c>
    </row>
    <row r="273" spans="1:7" x14ac:dyDescent="0.2">
      <c r="A273" s="69">
        <f t="shared" ca="1" si="4"/>
        <v>0</v>
      </c>
      <c r="B273" s="68"/>
      <c r="C273" s="42"/>
      <c r="D273" s="42"/>
      <c r="E273" s="43"/>
      <c r="F273" s="42"/>
      <c r="G273" s="44" t="s">
        <v>568</v>
      </c>
    </row>
    <row r="274" spans="1:7" x14ac:dyDescent="0.2">
      <c r="A274" s="69" t="str">
        <f t="shared" ca="1" si="4"/>
        <v>Management summary</v>
      </c>
      <c r="B274" s="68"/>
      <c r="C274" s="42" t="s">
        <v>457</v>
      </c>
      <c r="D274" s="42" t="s">
        <v>367</v>
      </c>
      <c r="E274" s="43" t="s">
        <v>966</v>
      </c>
      <c r="F274" s="42" t="s">
        <v>367</v>
      </c>
      <c r="G274" s="44" t="s">
        <v>568</v>
      </c>
    </row>
    <row r="275" spans="1:7" ht="25.5" x14ac:dyDescent="0.2">
      <c r="A275" s="69" t="str">
        <f t="shared" ca="1" si="4"/>
        <v>Summarize main features on max. half a page:</v>
      </c>
      <c r="B275" s="68"/>
      <c r="C275" s="42" t="s">
        <v>439</v>
      </c>
      <c r="D275" s="42" t="s">
        <v>468</v>
      </c>
      <c r="E275" s="43" t="s">
        <v>999</v>
      </c>
      <c r="F275" s="42" t="s">
        <v>829</v>
      </c>
      <c r="G275" s="44" t="s">
        <v>568</v>
      </c>
    </row>
    <row r="276" spans="1:7" x14ac:dyDescent="0.2">
      <c r="A276" s="69" t="str">
        <f t="shared" ca="1" si="4"/>
        <v>Existing situation and problem?</v>
      </c>
      <c r="B276" s="68"/>
      <c r="C276" s="42" t="s">
        <v>408</v>
      </c>
      <c r="D276" s="42" t="s">
        <v>402</v>
      </c>
      <c r="E276" s="43" t="s">
        <v>973</v>
      </c>
      <c r="F276" s="42" t="s">
        <v>800</v>
      </c>
      <c r="G276" s="44" t="s">
        <v>568</v>
      </c>
    </row>
    <row r="277" spans="1:7" x14ac:dyDescent="0.2">
      <c r="A277" s="69" t="str">
        <f t="shared" ca="1" si="4"/>
        <v>Project goals?</v>
      </c>
      <c r="B277" s="68"/>
      <c r="C277" s="42" t="s">
        <v>409</v>
      </c>
      <c r="D277" s="42" t="s">
        <v>403</v>
      </c>
      <c r="E277" s="43" t="s">
        <v>974</v>
      </c>
      <c r="F277" s="42" t="s">
        <v>801</v>
      </c>
      <c r="G277" s="44" t="s">
        <v>568</v>
      </c>
    </row>
    <row r="278" spans="1:7" x14ac:dyDescent="0.2">
      <c r="A278" s="69" t="str">
        <f t="shared" ca="1" si="4"/>
        <v>Milestones?</v>
      </c>
      <c r="B278" s="68"/>
      <c r="C278" s="42" t="s">
        <v>458</v>
      </c>
      <c r="D278" s="42" t="s">
        <v>469</v>
      </c>
      <c r="E278" s="43" t="s">
        <v>1000</v>
      </c>
      <c r="F278" s="42" t="s">
        <v>830</v>
      </c>
      <c r="G278" s="44" t="s">
        <v>568</v>
      </c>
    </row>
    <row r="279" spans="1:7" x14ac:dyDescent="0.2">
      <c r="A279" s="69" t="str">
        <f t="shared" ca="1" si="4"/>
        <v>Approach?</v>
      </c>
      <c r="B279" s="68"/>
      <c r="C279" s="42" t="s">
        <v>459</v>
      </c>
      <c r="D279" s="42" t="s">
        <v>470</v>
      </c>
      <c r="E279" s="43" t="s">
        <v>1126</v>
      </c>
      <c r="F279" s="42" t="s">
        <v>831</v>
      </c>
      <c r="G279" s="44" t="s">
        <v>568</v>
      </c>
    </row>
    <row r="280" spans="1:7" x14ac:dyDescent="0.2">
      <c r="A280" s="69" t="str">
        <f t="shared" ca="1" si="4"/>
        <v>Results/solutions?</v>
      </c>
      <c r="B280" s="68"/>
      <c r="C280" s="42" t="s">
        <v>460</v>
      </c>
      <c r="D280" s="42" t="s">
        <v>471</v>
      </c>
      <c r="E280" s="43" t="s">
        <v>1001</v>
      </c>
      <c r="F280" s="42" t="s">
        <v>832</v>
      </c>
      <c r="G280" s="44" t="s">
        <v>568</v>
      </c>
    </row>
    <row r="281" spans="1:7" ht="25.5" x14ac:dyDescent="0.2">
      <c r="A281" s="69" t="str">
        <f t="shared" ca="1" si="4"/>
        <v>What does the client have to decide as a result of this concept (e.g. Go/NoGo)?</v>
      </c>
      <c r="B281" s="68"/>
      <c r="C281" s="42" t="s">
        <v>461</v>
      </c>
      <c r="D281" s="42" t="s">
        <v>472</v>
      </c>
      <c r="E281" s="43" t="s">
        <v>1002</v>
      </c>
      <c r="F281" s="42" t="s">
        <v>833</v>
      </c>
      <c r="G281" s="44" t="s">
        <v>568</v>
      </c>
    </row>
    <row r="282" spans="1:7" x14ac:dyDescent="0.2">
      <c r="A282" s="69" t="str">
        <f t="shared" ca="1" si="4"/>
        <v>Conclusion?</v>
      </c>
      <c r="B282" s="68"/>
      <c r="C282" s="42" t="s">
        <v>462</v>
      </c>
      <c r="D282" s="42" t="s">
        <v>473</v>
      </c>
      <c r="E282" s="43" t="s">
        <v>1003</v>
      </c>
      <c r="F282" s="42" t="s">
        <v>834</v>
      </c>
      <c r="G282" s="44" t="s">
        <v>568</v>
      </c>
    </row>
    <row r="283" spans="1:7" x14ac:dyDescent="0.2">
      <c r="A283" s="69" t="str">
        <f t="shared" ca="1" si="4"/>
        <v xml:space="preserve">Existing situation </v>
      </c>
      <c r="B283" s="68"/>
      <c r="C283" s="42" t="s">
        <v>368</v>
      </c>
      <c r="D283" s="42" t="s">
        <v>396</v>
      </c>
      <c r="E283" s="43" t="s">
        <v>1004</v>
      </c>
      <c r="F283" s="42" t="s">
        <v>792</v>
      </c>
      <c r="G283" s="44" t="s">
        <v>568</v>
      </c>
    </row>
    <row r="284" spans="1:7" x14ac:dyDescent="0.2">
      <c r="A284" s="69" t="str">
        <f t="shared" ca="1" si="4"/>
        <v>Who is the client?</v>
      </c>
      <c r="B284" s="68"/>
      <c r="C284" s="42" t="s">
        <v>375</v>
      </c>
      <c r="D284" s="42" t="s">
        <v>413</v>
      </c>
      <c r="E284" s="43" t="s">
        <v>1123</v>
      </c>
      <c r="F284" s="42" t="s">
        <v>805</v>
      </c>
      <c r="G284" s="44" t="s">
        <v>568</v>
      </c>
    </row>
    <row r="285" spans="1:7" x14ac:dyDescent="0.2">
      <c r="A285" s="69" t="str">
        <f t="shared" ca="1" si="4"/>
        <v xml:space="preserve">Short description of problem. </v>
      </c>
      <c r="B285" s="68"/>
      <c r="C285" s="42" t="s">
        <v>376</v>
      </c>
      <c r="D285" s="42" t="s">
        <v>414</v>
      </c>
      <c r="E285" s="43" t="s">
        <v>1005</v>
      </c>
      <c r="F285" s="42" t="s">
        <v>835</v>
      </c>
      <c r="G285" s="44" t="s">
        <v>568</v>
      </c>
    </row>
    <row r="286" spans="1:7" x14ac:dyDescent="0.2">
      <c r="A286" s="69" t="str">
        <f t="shared" ca="1" si="4"/>
        <v>What are the project goals?</v>
      </c>
      <c r="B286" s="68"/>
      <c r="C286" s="42" t="s">
        <v>377</v>
      </c>
      <c r="D286" s="42" t="s">
        <v>415</v>
      </c>
      <c r="E286" s="43" t="s">
        <v>979</v>
      </c>
      <c r="F286" s="42" t="s">
        <v>807</v>
      </c>
      <c r="G286" s="44" t="s">
        <v>568</v>
      </c>
    </row>
    <row r="287" spans="1:7" ht="25.5" x14ac:dyDescent="0.2">
      <c r="A287" s="69" t="str">
        <f t="shared" ca="1" si="4"/>
        <v>What are the expected results (deliverable)?</v>
      </c>
      <c r="B287" s="68"/>
      <c r="C287" s="42" t="s">
        <v>378</v>
      </c>
      <c r="D287" s="42" t="s">
        <v>416</v>
      </c>
      <c r="E287" s="43" t="s">
        <v>980</v>
      </c>
      <c r="F287" s="42" t="s">
        <v>808</v>
      </c>
      <c r="G287" s="44" t="s">
        <v>568</v>
      </c>
    </row>
    <row r="288" spans="1:7" ht="25.5" x14ac:dyDescent="0.2">
      <c r="A288" s="69" t="str">
        <f t="shared" ca="1" si="4"/>
        <v>What action has been taken so far? Status? Problems?</v>
      </c>
      <c r="B288" s="68"/>
      <c r="C288" s="42" t="s">
        <v>440</v>
      </c>
      <c r="D288" s="42" t="s">
        <v>474</v>
      </c>
      <c r="E288" s="43" t="s">
        <v>1006</v>
      </c>
      <c r="F288" s="42" t="s">
        <v>836</v>
      </c>
      <c r="G288" s="44" t="s">
        <v>568</v>
      </c>
    </row>
    <row r="289" spans="1:7" x14ac:dyDescent="0.2">
      <c r="A289" s="69" t="str">
        <f t="shared" ca="1" si="4"/>
        <v xml:space="preserve"> </v>
      </c>
      <c r="B289" s="68"/>
      <c r="C289" s="42"/>
      <c r="D289" s="42"/>
      <c r="E289" s="43" t="s">
        <v>963</v>
      </c>
      <c r="F289" s="42"/>
      <c r="G289" s="44" t="s">
        <v>568</v>
      </c>
    </row>
    <row r="290" spans="1:7" x14ac:dyDescent="0.2">
      <c r="A290" s="69" t="str">
        <f t="shared" ca="1" si="4"/>
        <v>Organization and planning</v>
      </c>
      <c r="B290" s="68"/>
      <c r="C290" s="42" t="s">
        <v>434</v>
      </c>
      <c r="D290" s="42" t="s">
        <v>463</v>
      </c>
      <c r="E290" s="43" t="s">
        <v>1125</v>
      </c>
      <c r="F290" s="42" t="s">
        <v>824</v>
      </c>
      <c r="G290" s="44" t="s">
        <v>568</v>
      </c>
    </row>
    <row r="291" spans="1:7" ht="25.5" x14ac:dyDescent="0.2">
      <c r="A291" s="69" t="str">
        <f t="shared" ca="1" si="4"/>
        <v>Project organization chart? Project partner?</v>
      </c>
      <c r="B291" s="68"/>
      <c r="C291" s="42" t="s">
        <v>441</v>
      </c>
      <c r="D291" s="42" t="s">
        <v>475</v>
      </c>
      <c r="E291" s="43" t="s">
        <v>1127</v>
      </c>
      <c r="F291" s="42" t="s">
        <v>837</v>
      </c>
      <c r="G291" s="44" t="s">
        <v>568</v>
      </c>
    </row>
    <row r="292" spans="1:7" ht="38.25" x14ac:dyDescent="0.2">
      <c r="A292" s="69" t="str">
        <f t="shared" ca="1" si="4"/>
        <v>Who is working on the project? Who is responsible for what (responsibilities, authority)?</v>
      </c>
      <c r="B292" s="68"/>
      <c r="C292" s="42" t="s">
        <v>382</v>
      </c>
      <c r="D292" s="42" t="s">
        <v>420</v>
      </c>
      <c r="E292" s="43" t="s">
        <v>1007</v>
      </c>
      <c r="F292" s="42" t="s">
        <v>838</v>
      </c>
      <c r="G292" s="44" t="s">
        <v>568</v>
      </c>
    </row>
    <row r="293" spans="1:7" x14ac:dyDescent="0.2">
      <c r="A293" s="69" t="str">
        <f t="shared" ca="1" si="4"/>
        <v>What are the milestones?</v>
      </c>
      <c r="B293" s="68"/>
      <c r="C293" s="42" t="s">
        <v>383</v>
      </c>
      <c r="D293" s="42" t="s">
        <v>421</v>
      </c>
      <c r="E293" s="43" t="s">
        <v>1008</v>
      </c>
      <c r="F293" s="42" t="s">
        <v>813</v>
      </c>
      <c r="G293" s="44" t="s">
        <v>568</v>
      </c>
    </row>
    <row r="294" spans="1:7" ht="25.5" x14ac:dyDescent="0.2">
      <c r="A294" s="69" t="str">
        <f t="shared" ca="1" si="4"/>
        <v>What does the detailed planning look like? Who does what? When?</v>
      </c>
      <c r="B294" s="68"/>
      <c r="C294" s="42" t="s">
        <v>442</v>
      </c>
      <c r="D294" s="42" t="s">
        <v>476</v>
      </c>
      <c r="E294" s="43" t="s">
        <v>1009</v>
      </c>
      <c r="F294" s="42" t="s">
        <v>839</v>
      </c>
      <c r="G294" s="44" t="s">
        <v>568</v>
      </c>
    </row>
    <row r="295" spans="1:7" ht="38.25" x14ac:dyDescent="0.2">
      <c r="A295" s="69" t="str">
        <f t="shared" ca="1" si="4"/>
        <v>What is the information policy on the course of the project, how will it be communicated?</v>
      </c>
      <c r="B295" s="68"/>
      <c r="C295" s="42" t="s">
        <v>385</v>
      </c>
      <c r="D295" s="42" t="s">
        <v>423</v>
      </c>
      <c r="E295" s="43" t="s">
        <v>986</v>
      </c>
      <c r="F295" s="42" t="s">
        <v>840</v>
      </c>
      <c r="G295" s="44" t="s">
        <v>568</v>
      </c>
    </row>
    <row r="296" spans="1:7" x14ac:dyDescent="0.2">
      <c r="A296" s="69" t="str">
        <f t="shared" ca="1" si="4"/>
        <v xml:space="preserve"> </v>
      </c>
      <c r="B296" s="68"/>
      <c r="C296" s="42"/>
      <c r="D296" s="42"/>
      <c r="E296" s="43" t="s">
        <v>963</v>
      </c>
      <c r="F296" s="42"/>
      <c r="G296" s="44" t="s">
        <v>568</v>
      </c>
    </row>
    <row r="297" spans="1:7" x14ac:dyDescent="0.2">
      <c r="A297" s="69" t="str">
        <f t="shared" ca="1" si="4"/>
        <v>Resources</v>
      </c>
      <c r="B297" s="68"/>
      <c r="C297" s="42" t="s">
        <v>144</v>
      </c>
      <c r="D297" s="42" t="s">
        <v>145</v>
      </c>
      <c r="E297" s="43" t="s">
        <v>997</v>
      </c>
      <c r="F297" s="42" t="s">
        <v>825</v>
      </c>
      <c r="G297" s="44" t="s">
        <v>568</v>
      </c>
    </row>
    <row r="298" spans="1:7" x14ac:dyDescent="0.2">
      <c r="A298" s="69" t="str">
        <f t="shared" ca="1" si="4"/>
        <v>Budget?</v>
      </c>
      <c r="B298" s="68"/>
      <c r="C298" s="42" t="s">
        <v>443</v>
      </c>
      <c r="D298" s="42" t="s">
        <v>1128</v>
      </c>
      <c r="E298" s="43" t="s">
        <v>443</v>
      </c>
      <c r="F298" s="42" t="s">
        <v>443</v>
      </c>
      <c r="G298" s="44" t="s">
        <v>568</v>
      </c>
    </row>
    <row r="299" spans="1:7" x14ac:dyDescent="0.2">
      <c r="A299" s="69" t="str">
        <f t="shared" ca="1" si="4"/>
        <v>Internal resources?</v>
      </c>
      <c r="B299" s="68"/>
      <c r="C299" s="42" t="s">
        <v>444</v>
      </c>
      <c r="D299" s="42" t="s">
        <v>477</v>
      </c>
      <c r="E299" s="43" t="s">
        <v>1010</v>
      </c>
      <c r="F299" s="42" t="s">
        <v>841</v>
      </c>
      <c r="G299" s="44" t="s">
        <v>568</v>
      </c>
    </row>
    <row r="300" spans="1:7" x14ac:dyDescent="0.2">
      <c r="A300" s="69" t="str">
        <f t="shared" ca="1" si="4"/>
        <v>External resources?</v>
      </c>
      <c r="B300" s="68"/>
      <c r="C300" s="42" t="s">
        <v>445</v>
      </c>
      <c r="D300" s="42" t="s">
        <v>478</v>
      </c>
      <c r="E300" s="43" t="s">
        <v>1011</v>
      </c>
      <c r="F300" s="42" t="s">
        <v>842</v>
      </c>
      <c r="G300" s="44" t="s">
        <v>568</v>
      </c>
    </row>
    <row r="301" spans="1:7" x14ac:dyDescent="0.2">
      <c r="A301" s="69" t="str">
        <f t="shared" ca="1" si="4"/>
        <v xml:space="preserve"> </v>
      </c>
      <c r="B301" s="68"/>
      <c r="C301" s="42"/>
      <c r="D301" s="42"/>
      <c r="E301" s="43" t="s">
        <v>963</v>
      </c>
      <c r="F301" s="42"/>
      <c r="G301" s="44" t="s">
        <v>568</v>
      </c>
    </row>
    <row r="302" spans="1:7" x14ac:dyDescent="0.2">
      <c r="A302" s="69" t="str">
        <f t="shared" ca="1" si="4"/>
        <v>Implementation</v>
      </c>
      <c r="B302" s="68"/>
      <c r="C302" s="42" t="s">
        <v>435</v>
      </c>
      <c r="D302" s="42" t="s">
        <v>464</v>
      </c>
      <c r="E302" s="43" t="s">
        <v>856</v>
      </c>
      <c r="F302" s="42" t="s">
        <v>826</v>
      </c>
      <c r="G302" s="44" t="s">
        <v>568</v>
      </c>
    </row>
    <row r="303" spans="1:7" ht="25.5" x14ac:dyDescent="0.2">
      <c r="A303" s="69" t="str">
        <f t="shared" ca="1" si="4"/>
        <v>(Basis = suggested solution from rough concept)</v>
      </c>
      <c r="B303" s="68"/>
      <c r="C303" s="42" t="s">
        <v>446</v>
      </c>
      <c r="D303" s="42" t="s">
        <v>479</v>
      </c>
      <c r="E303" s="43" t="s">
        <v>1012</v>
      </c>
      <c r="F303" s="42" t="s">
        <v>843</v>
      </c>
      <c r="G303" s="44" t="s">
        <v>568</v>
      </c>
    </row>
    <row r="304" spans="1:7" x14ac:dyDescent="0.2">
      <c r="A304" s="69" t="str">
        <f t="shared" ca="1" si="4"/>
        <v>What is the planned approach?</v>
      </c>
      <c r="B304" s="68"/>
      <c r="C304" s="42" t="s">
        <v>447</v>
      </c>
      <c r="D304" s="42" t="s">
        <v>480</v>
      </c>
      <c r="E304" s="43" t="s">
        <v>1013</v>
      </c>
      <c r="F304" s="42" t="s">
        <v>844</v>
      </c>
      <c r="G304" s="44" t="s">
        <v>568</v>
      </c>
    </row>
    <row r="305" spans="1:7" x14ac:dyDescent="0.2">
      <c r="A305" s="69" t="str">
        <f t="shared" ca="1" si="4"/>
        <v>How will implementation be effected?</v>
      </c>
      <c r="B305" s="68"/>
      <c r="C305" s="42" t="s">
        <v>448</v>
      </c>
      <c r="D305" s="42" t="s">
        <v>481</v>
      </c>
      <c r="E305" s="43" t="s">
        <v>1014</v>
      </c>
      <c r="F305" s="42" t="s">
        <v>845</v>
      </c>
      <c r="G305" s="44" t="s">
        <v>568</v>
      </c>
    </row>
    <row r="306" spans="1:7" x14ac:dyDescent="0.2">
      <c r="A306" s="69" t="str">
        <f t="shared" ca="1" si="4"/>
        <v xml:space="preserve"> </v>
      </c>
      <c r="B306" s="68"/>
      <c r="C306" s="42"/>
      <c r="D306" s="42"/>
      <c r="E306" s="43" t="s">
        <v>963</v>
      </c>
      <c r="F306" s="42"/>
      <c r="G306" s="44" t="s">
        <v>568</v>
      </c>
    </row>
    <row r="307" spans="1:7" x14ac:dyDescent="0.2">
      <c r="A307" s="69" t="str">
        <f t="shared" ca="1" si="4"/>
        <v>Success factors and risks</v>
      </c>
      <c r="B307" s="68"/>
      <c r="C307" s="42" t="s">
        <v>436</v>
      </c>
      <c r="D307" s="42" t="s">
        <v>465</v>
      </c>
      <c r="E307" s="43" t="s">
        <v>1015</v>
      </c>
      <c r="F307" s="42" t="s">
        <v>827</v>
      </c>
      <c r="G307" s="44" t="s">
        <v>568</v>
      </c>
    </row>
    <row r="308" spans="1:7" x14ac:dyDescent="0.2">
      <c r="A308" s="69" t="str">
        <f t="shared" ca="1" si="4"/>
        <v>What are the success factors?</v>
      </c>
      <c r="B308" s="68"/>
      <c r="C308" s="42" t="s">
        <v>379</v>
      </c>
      <c r="D308" s="42" t="s">
        <v>417</v>
      </c>
      <c r="E308" s="43" t="s">
        <v>981</v>
      </c>
      <c r="F308" s="42" t="s">
        <v>809</v>
      </c>
      <c r="G308" s="44" t="s">
        <v>568</v>
      </c>
    </row>
    <row r="309" spans="1:7" x14ac:dyDescent="0.2">
      <c r="A309" s="69" t="str">
        <f t="shared" ca="1" si="4"/>
        <v>What are the risks?</v>
      </c>
      <c r="B309" s="68"/>
      <c r="C309" s="42" t="s">
        <v>449</v>
      </c>
      <c r="D309" s="42" t="s">
        <v>482</v>
      </c>
      <c r="E309" s="43" t="s">
        <v>982</v>
      </c>
      <c r="F309" s="42" t="s">
        <v>810</v>
      </c>
      <c r="G309" s="44" t="s">
        <v>568</v>
      </c>
    </row>
    <row r="310" spans="1:7" ht="25.5" x14ac:dyDescent="0.2">
      <c r="A310" s="69" t="str">
        <f t="shared" ca="1" si="4"/>
        <v xml:space="preserve">Which measures have to be taken to minimize risks? </v>
      </c>
      <c r="B310" s="68"/>
      <c r="C310" s="42" t="s">
        <v>450</v>
      </c>
      <c r="D310" s="42" t="s">
        <v>483</v>
      </c>
      <c r="E310" s="43" t="s">
        <v>1016</v>
      </c>
      <c r="F310" s="42" t="s">
        <v>846</v>
      </c>
      <c r="G310" s="44" t="s">
        <v>568</v>
      </c>
    </row>
    <row r="311" spans="1:7" x14ac:dyDescent="0.2">
      <c r="A311" s="69" t="str">
        <f t="shared" ca="1" si="4"/>
        <v xml:space="preserve"> </v>
      </c>
      <c r="B311" s="68"/>
      <c r="C311" s="42"/>
      <c r="D311" s="42"/>
      <c r="E311" s="43" t="s">
        <v>963</v>
      </c>
      <c r="F311" s="42"/>
      <c r="G311" s="44" t="s">
        <v>568</v>
      </c>
    </row>
    <row r="312" spans="1:7" x14ac:dyDescent="0.2">
      <c r="A312" s="69" t="str">
        <f t="shared" ca="1" si="4"/>
        <v>Quality assurance and controlling</v>
      </c>
      <c r="B312" s="68"/>
      <c r="C312" s="42" t="s">
        <v>437</v>
      </c>
      <c r="D312" s="42" t="s">
        <v>466</v>
      </c>
      <c r="E312" s="43" t="s">
        <v>998</v>
      </c>
      <c r="F312" s="42" t="s">
        <v>579</v>
      </c>
      <c r="G312" s="44" t="s">
        <v>568</v>
      </c>
    </row>
    <row r="313" spans="1:7" ht="25.5" x14ac:dyDescent="0.2">
      <c r="A313" s="69" t="str">
        <f t="shared" ca="1" si="4"/>
        <v>How is quality assurance effected?</v>
      </c>
      <c r="B313" s="68"/>
      <c r="C313" s="42" t="s">
        <v>451</v>
      </c>
      <c r="D313" s="42" t="s">
        <v>484</v>
      </c>
      <c r="E313" s="43" t="s">
        <v>1017</v>
      </c>
      <c r="F313" s="42" t="s">
        <v>847</v>
      </c>
      <c r="G313" s="44" t="s">
        <v>568</v>
      </c>
    </row>
    <row r="314" spans="1:7" x14ac:dyDescent="0.2">
      <c r="A314" s="69" t="str">
        <f t="shared" ca="1" si="4"/>
        <v>How is controlling performed?</v>
      </c>
      <c r="B314" s="68"/>
      <c r="C314" s="42" t="s">
        <v>452</v>
      </c>
      <c r="D314" s="42" t="s">
        <v>485</v>
      </c>
      <c r="E314" s="43" t="s">
        <v>1018</v>
      </c>
      <c r="F314" s="42" t="s">
        <v>848</v>
      </c>
      <c r="G314" s="44" t="s">
        <v>568</v>
      </c>
    </row>
    <row r="315" spans="1:7" ht="25.5" x14ac:dyDescent="0.2">
      <c r="A315" s="69" t="str">
        <f t="shared" ca="1" si="4"/>
        <v>What has to be decided by whom by when?</v>
      </c>
      <c r="B315" s="68"/>
      <c r="C315" s="42" t="s">
        <v>453</v>
      </c>
      <c r="D315" s="42" t="s">
        <v>486</v>
      </c>
      <c r="E315" s="43" t="s">
        <v>1019</v>
      </c>
      <c r="F315" s="42" t="s">
        <v>849</v>
      </c>
      <c r="G315" s="44" t="s">
        <v>568</v>
      </c>
    </row>
    <row r="316" spans="1:7" x14ac:dyDescent="0.2">
      <c r="A316" s="69" t="str">
        <f t="shared" ca="1" si="4"/>
        <v xml:space="preserve"> </v>
      </c>
      <c r="B316" s="68"/>
      <c r="C316" s="42"/>
      <c r="D316" s="42"/>
      <c r="E316" s="43" t="s">
        <v>963</v>
      </c>
      <c r="F316" s="42"/>
      <c r="G316" s="44" t="s">
        <v>568</v>
      </c>
    </row>
    <row r="317" spans="1:7" x14ac:dyDescent="0.2">
      <c r="A317" s="69" t="str">
        <f t="shared" ca="1" si="4"/>
        <v>Conclusion</v>
      </c>
      <c r="B317" s="68"/>
      <c r="C317" s="42" t="s">
        <v>438</v>
      </c>
      <c r="D317" s="42" t="s">
        <v>467</v>
      </c>
      <c r="E317" s="43" t="s">
        <v>857</v>
      </c>
      <c r="F317" s="42" t="s">
        <v>686</v>
      </c>
      <c r="G317" s="44" t="s">
        <v>568</v>
      </c>
    </row>
    <row r="318" spans="1:7" x14ac:dyDescent="0.2">
      <c r="A318" s="69" t="str">
        <f t="shared" ca="1" si="4"/>
        <v>Which conclusions can be reached?</v>
      </c>
      <c r="B318" s="68"/>
      <c r="C318" s="42" t="s">
        <v>454</v>
      </c>
      <c r="D318" s="42" t="s">
        <v>487</v>
      </c>
      <c r="E318" s="43" t="s">
        <v>1020</v>
      </c>
      <c r="F318" s="42" t="s">
        <v>850</v>
      </c>
      <c r="G318" s="44" t="s">
        <v>568</v>
      </c>
    </row>
    <row r="319" spans="1:7" x14ac:dyDescent="0.2">
      <c r="A319" s="69" t="str">
        <f t="shared" ca="1" si="4"/>
        <v>Personal remarks?</v>
      </c>
      <c r="B319" s="68"/>
      <c r="C319" s="42" t="s">
        <v>455</v>
      </c>
      <c r="D319" s="42" t="s">
        <v>488</v>
      </c>
      <c r="E319" s="43" t="s">
        <v>1021</v>
      </c>
      <c r="F319" s="42" t="s">
        <v>851</v>
      </c>
      <c r="G319" s="44" t="s">
        <v>568</v>
      </c>
    </row>
    <row r="320" spans="1:7" x14ac:dyDescent="0.2">
      <c r="A320" s="69" t="str">
        <f t="shared" ca="1" si="4"/>
        <v xml:space="preserve"> </v>
      </c>
      <c r="B320" s="68"/>
      <c r="C320" s="42"/>
      <c r="D320" s="42"/>
      <c r="E320" s="43" t="s">
        <v>963</v>
      </c>
      <c r="F320" s="42"/>
      <c r="G320" s="44" t="s">
        <v>568</v>
      </c>
    </row>
    <row r="321" spans="1:26" x14ac:dyDescent="0.2">
      <c r="A321" s="69" t="str">
        <f t="shared" ca="1" si="4"/>
        <v>Attachments</v>
      </c>
      <c r="B321" s="68"/>
      <c r="C321" s="42" t="s">
        <v>373</v>
      </c>
      <c r="D321" s="42" t="s">
        <v>401</v>
      </c>
      <c r="E321" s="43" t="s">
        <v>1151</v>
      </c>
      <c r="F321" s="42" t="s">
        <v>797</v>
      </c>
      <c r="G321" s="44" t="s">
        <v>568</v>
      </c>
    </row>
    <row r="322" spans="1:26" ht="38.25" x14ac:dyDescent="0.2">
      <c r="A322" s="69" t="str">
        <f t="shared" ca="1" si="4"/>
        <v>Minimum: project charter, detailed planning, project team, budget, project status</v>
      </c>
      <c r="B322" s="68"/>
      <c r="C322" s="42" t="s">
        <v>456</v>
      </c>
      <c r="D322" s="42" t="s">
        <v>489</v>
      </c>
      <c r="E322" s="43" t="s">
        <v>1022</v>
      </c>
      <c r="F322" s="42" t="s">
        <v>852</v>
      </c>
      <c r="G322" s="44" t="s">
        <v>568</v>
      </c>
    </row>
    <row r="323" spans="1:26" ht="15" x14ac:dyDescent="0.2">
      <c r="A323" s="70">
        <f t="shared" ca="1" si="4"/>
        <v>0</v>
      </c>
      <c r="B323" s="68"/>
      <c r="C323" s="121"/>
      <c r="D323" s="121"/>
      <c r="E323" s="121"/>
      <c r="F323" s="121"/>
      <c r="G323" s="47" t="s">
        <v>568</v>
      </c>
    </row>
    <row r="324" spans="1:26" s="54" customFormat="1" x14ac:dyDescent="0.25">
      <c r="A324" s="66" t="str">
        <f t="shared" ca="1" si="4"/>
        <v>A I D</v>
      </c>
      <c r="B324" s="49"/>
      <c r="C324" s="31" t="s">
        <v>228</v>
      </c>
      <c r="D324" s="31" t="s">
        <v>229</v>
      </c>
      <c r="E324" s="50" t="s">
        <v>1023</v>
      </c>
      <c r="F324" s="31" t="s">
        <v>649</v>
      </c>
      <c r="G324" s="51" t="s">
        <v>568</v>
      </c>
      <c r="H324" s="52"/>
      <c r="I324" s="53"/>
      <c r="K324" s="53"/>
      <c r="Z324" s="9"/>
    </row>
    <row r="325" spans="1:26" x14ac:dyDescent="0.2">
      <c r="A325" s="67" t="str">
        <f t="shared" ref="A325:A388" ca="1" si="5">OFFSET($C325,0,$B$4-1)</f>
        <v>Before you start</v>
      </c>
      <c r="B325" s="68"/>
      <c r="C325" s="38" t="s">
        <v>231</v>
      </c>
      <c r="D325" s="38" t="s">
        <v>235</v>
      </c>
      <c r="E325" s="39" t="s">
        <v>1024</v>
      </c>
      <c r="F325" s="38" t="s">
        <v>580</v>
      </c>
      <c r="G325" s="40" t="s">
        <v>568</v>
      </c>
    </row>
    <row r="326" spans="1:26" x14ac:dyDescent="0.2">
      <c r="A326" s="69" t="str">
        <f t="shared" ca="1" si="5"/>
        <v>First steps</v>
      </c>
      <c r="B326" s="68"/>
      <c r="C326" s="42" t="s">
        <v>230</v>
      </c>
      <c r="D326" s="42" t="s">
        <v>243</v>
      </c>
      <c r="E326" s="43" t="s">
        <v>1025</v>
      </c>
      <c r="F326" s="42" t="s">
        <v>581</v>
      </c>
      <c r="G326" s="44" t="s">
        <v>568</v>
      </c>
    </row>
    <row r="327" spans="1:26" x14ac:dyDescent="0.2">
      <c r="A327" s="69" t="str">
        <f t="shared" ca="1" si="5"/>
        <v>Menu bar "Project management"</v>
      </c>
      <c r="B327" s="68"/>
      <c r="C327" s="42" t="s">
        <v>259</v>
      </c>
      <c r="D327" s="42" t="s">
        <v>258</v>
      </c>
      <c r="E327" s="43" t="s">
        <v>1129</v>
      </c>
      <c r="F327" s="42" t="s">
        <v>582</v>
      </c>
      <c r="G327" s="44" t="s">
        <v>568</v>
      </c>
    </row>
    <row r="328" spans="1:26" x14ac:dyDescent="0.2">
      <c r="A328" s="69" t="str">
        <f t="shared" ca="1" si="5"/>
        <v>Project charter</v>
      </c>
      <c r="B328" s="68"/>
      <c r="C328" s="42" t="s">
        <v>69</v>
      </c>
      <c r="D328" s="42" t="s">
        <v>242</v>
      </c>
      <c r="E328" s="43" t="s">
        <v>861</v>
      </c>
      <c r="F328" s="42" t="s">
        <v>571</v>
      </c>
      <c r="G328" s="44" t="s">
        <v>568</v>
      </c>
    </row>
    <row r="329" spans="1:26" x14ac:dyDescent="0.2">
      <c r="A329" s="69" t="str">
        <f t="shared" ca="1" si="5"/>
        <v>Project team</v>
      </c>
      <c r="B329" s="68"/>
      <c r="C329" s="42" t="s">
        <v>35</v>
      </c>
      <c r="D329" s="42" t="s">
        <v>227</v>
      </c>
      <c r="E329" s="43" t="s">
        <v>862</v>
      </c>
      <c r="F329" s="42" t="s">
        <v>572</v>
      </c>
      <c r="G329" s="44" t="s">
        <v>568</v>
      </c>
    </row>
    <row r="330" spans="1:26" x14ac:dyDescent="0.2">
      <c r="A330" s="69" t="str">
        <f t="shared" ca="1" si="5"/>
        <v>Project budget</v>
      </c>
      <c r="B330" s="68"/>
      <c r="C330" s="42" t="s">
        <v>232</v>
      </c>
      <c r="D330" s="42" t="s">
        <v>240</v>
      </c>
      <c r="E330" s="43" t="s">
        <v>1026</v>
      </c>
      <c r="F330" s="42" t="s">
        <v>583</v>
      </c>
      <c r="G330" s="44" t="s">
        <v>568</v>
      </c>
    </row>
    <row r="331" spans="1:26" x14ac:dyDescent="0.2">
      <c r="A331" s="69" t="str">
        <f t="shared" ca="1" si="5"/>
        <v>Rough planning</v>
      </c>
      <c r="B331" s="68"/>
      <c r="C331" s="42" t="s">
        <v>233</v>
      </c>
      <c r="D331" s="42" t="s">
        <v>89</v>
      </c>
      <c r="E331" s="43" t="s">
        <v>863</v>
      </c>
      <c r="F331" s="42" t="s">
        <v>573</v>
      </c>
      <c r="G331" s="44" t="s">
        <v>568</v>
      </c>
    </row>
    <row r="332" spans="1:26" x14ac:dyDescent="0.2">
      <c r="A332" s="69" t="str">
        <f t="shared" ca="1" si="5"/>
        <v>Detailed planning</v>
      </c>
      <c r="B332" s="68"/>
      <c r="C332" s="42" t="s">
        <v>234</v>
      </c>
      <c r="D332" s="42" t="s">
        <v>109</v>
      </c>
      <c r="E332" s="43" t="s">
        <v>868</v>
      </c>
      <c r="F332" s="42" t="s">
        <v>584</v>
      </c>
      <c r="G332" s="44" t="s">
        <v>568</v>
      </c>
    </row>
    <row r="333" spans="1:26" x14ac:dyDescent="0.2">
      <c r="A333" s="69" t="str">
        <f t="shared" ca="1" si="5"/>
        <v>Status of project</v>
      </c>
      <c r="B333" s="68"/>
      <c r="C333" s="42" t="s">
        <v>201</v>
      </c>
      <c r="D333" s="42" t="s">
        <v>241</v>
      </c>
      <c r="E333" s="43" t="s">
        <v>1027</v>
      </c>
      <c r="F333" s="42" t="s">
        <v>576</v>
      </c>
      <c r="G333" s="44" t="s">
        <v>568</v>
      </c>
    </row>
    <row r="334" spans="1:26" x14ac:dyDescent="0.2">
      <c r="A334" s="69" t="str">
        <f t="shared" ca="1" si="5"/>
        <v>Rough concept</v>
      </c>
      <c r="B334" s="68"/>
      <c r="C334" s="42" t="s">
        <v>70</v>
      </c>
      <c r="D334" s="42" t="s">
        <v>93</v>
      </c>
      <c r="E334" s="43" t="s">
        <v>869</v>
      </c>
      <c r="F334" s="42" t="s">
        <v>574</v>
      </c>
      <c r="G334" s="44" t="s">
        <v>568</v>
      </c>
    </row>
    <row r="335" spans="1:26" x14ac:dyDescent="0.2">
      <c r="A335" s="69" t="str">
        <f t="shared" ca="1" si="5"/>
        <v>Detailed concept</v>
      </c>
      <c r="B335" s="68"/>
      <c r="C335" s="42" t="s">
        <v>71</v>
      </c>
      <c r="D335" s="42" t="s">
        <v>94</v>
      </c>
      <c r="E335" s="43" t="s">
        <v>871</v>
      </c>
      <c r="F335" s="42" t="s">
        <v>575</v>
      </c>
      <c r="G335" s="44" t="s">
        <v>568</v>
      </c>
    </row>
    <row r="336" spans="1:26" x14ac:dyDescent="0.2">
      <c r="A336" s="69" t="str">
        <f t="shared" ca="1" si="5"/>
        <v>Final report</v>
      </c>
      <c r="B336" s="68"/>
      <c r="C336" s="42" t="s">
        <v>45</v>
      </c>
      <c r="D336" s="42" t="s">
        <v>99</v>
      </c>
      <c r="E336" s="43" t="s">
        <v>878</v>
      </c>
      <c r="F336" s="42" t="s">
        <v>577</v>
      </c>
      <c r="G336" s="44" t="s">
        <v>568</v>
      </c>
    </row>
    <row r="337" spans="1:7" ht="38.25" x14ac:dyDescent="0.2">
      <c r="A337" s="69" t="str">
        <f t="shared" ca="1" si="5"/>
        <v>Set macro security level to "activate all macros" (file-options-security center).</v>
      </c>
      <c r="B337" s="68"/>
      <c r="C337" s="42" t="s">
        <v>238</v>
      </c>
      <c r="D337" s="42" t="s">
        <v>304</v>
      </c>
      <c r="E337" s="43" t="s">
        <v>1028</v>
      </c>
      <c r="F337" s="42" t="s">
        <v>585</v>
      </c>
      <c r="G337" s="44" t="s">
        <v>568</v>
      </c>
    </row>
    <row r="338" spans="1:7" ht="25.5" x14ac:dyDescent="0.2">
      <c r="A338" s="69" t="str">
        <f t="shared" ca="1" si="5"/>
        <v xml:space="preserve">The "Home" button in the top left hand corner enables you to return to the menu. </v>
      </c>
      <c r="B338" s="68"/>
      <c r="C338" s="42" t="s">
        <v>266</v>
      </c>
      <c r="D338" s="42" t="s">
        <v>305</v>
      </c>
      <c r="E338" s="43" t="s">
        <v>1130</v>
      </c>
      <c r="F338" s="42" t="s">
        <v>586</v>
      </c>
      <c r="G338" s="44" t="s">
        <v>568</v>
      </c>
    </row>
    <row r="339" spans="1:7" ht="25.5" x14ac:dyDescent="0.2">
      <c r="A339" s="69" t="str">
        <f t="shared" ca="1" si="5"/>
        <v>You can change the language any time in the top right hand corner.</v>
      </c>
      <c r="B339" s="68"/>
      <c r="C339" s="42" t="s">
        <v>260</v>
      </c>
      <c r="D339" s="42" t="s">
        <v>306</v>
      </c>
      <c r="E339" s="43" t="s">
        <v>1029</v>
      </c>
      <c r="F339" s="42" t="s">
        <v>587</v>
      </c>
      <c r="G339" s="44" t="s">
        <v>568</v>
      </c>
    </row>
    <row r="340" spans="1:7" ht="25.5" x14ac:dyDescent="0.2">
      <c r="A340" s="69" t="str">
        <f t="shared" ca="1" si="5"/>
        <v>In the above right menu you can blend the registers in and out (+/-).</v>
      </c>
      <c r="B340" s="68"/>
      <c r="C340" s="42" t="s">
        <v>239</v>
      </c>
      <c r="D340" s="42" t="s">
        <v>307</v>
      </c>
      <c r="E340" s="43" t="s">
        <v>1131</v>
      </c>
      <c r="F340" s="42" t="s">
        <v>588</v>
      </c>
      <c r="G340" s="44" t="s">
        <v>568</v>
      </c>
    </row>
    <row r="341" spans="1:7" ht="25.5" x14ac:dyDescent="0.2">
      <c r="A341" s="69" t="str">
        <f t="shared" ca="1" si="5"/>
        <v>To avoid deleting formulas and contents by mistake, all registers are read-only.</v>
      </c>
      <c r="B341" s="68"/>
      <c r="C341" s="42" t="s">
        <v>1143</v>
      </c>
      <c r="D341" s="42" t="s">
        <v>308</v>
      </c>
      <c r="E341" s="43" t="s">
        <v>1030</v>
      </c>
      <c r="F341" s="42" t="s">
        <v>589</v>
      </c>
      <c r="G341" s="44" t="s">
        <v>568</v>
      </c>
    </row>
    <row r="342" spans="1:7" ht="25.5" x14ac:dyDescent="0.2">
      <c r="A342" s="69" t="str">
        <f t="shared" ca="1" si="5"/>
        <v>We recommend you always leave write protection activated.</v>
      </c>
      <c r="B342" s="68"/>
      <c r="C342" s="42" t="s">
        <v>236</v>
      </c>
      <c r="D342" s="42" t="s">
        <v>309</v>
      </c>
      <c r="E342" s="43" t="s">
        <v>1031</v>
      </c>
      <c r="F342" s="42" t="s">
        <v>590</v>
      </c>
      <c r="G342" s="44" t="s">
        <v>568</v>
      </c>
    </row>
    <row r="343" spans="1:7" ht="38.25" x14ac:dyDescent="0.2">
      <c r="A343" s="69" t="str">
        <f t="shared" ca="1" si="5"/>
        <v>This project tool is merely an aid. It cannot reach decisions for the project manager.</v>
      </c>
      <c r="B343" s="68"/>
      <c r="C343" s="42" t="s">
        <v>244</v>
      </c>
      <c r="D343" s="42" t="s">
        <v>310</v>
      </c>
      <c r="E343" s="43" t="s">
        <v>1032</v>
      </c>
      <c r="F343" s="42" t="s">
        <v>591</v>
      </c>
      <c r="G343" s="44" t="s">
        <v>568</v>
      </c>
    </row>
    <row r="344" spans="1:7" ht="38.25" x14ac:dyDescent="0.2">
      <c r="A344" s="69" t="str">
        <f t="shared" ca="1" si="5"/>
        <v>This program was implemented in Excel. We recommend you save documents regularly and make regular backups.</v>
      </c>
      <c r="B344" s="68"/>
      <c r="C344" s="42" t="s">
        <v>257</v>
      </c>
      <c r="D344" s="42" t="s">
        <v>311</v>
      </c>
      <c r="E344" s="43" t="s">
        <v>1033</v>
      </c>
      <c r="F344" s="42" t="s">
        <v>592</v>
      </c>
      <c r="G344" s="44" t="s">
        <v>568</v>
      </c>
    </row>
    <row r="345" spans="1:7" ht="38.25" x14ac:dyDescent="0.2">
      <c r="A345" s="69" t="str">
        <f t="shared" ca="1" si="5"/>
        <v>Thank you for respecting the author's work by not distributing the program without his consent!</v>
      </c>
      <c r="B345" s="68"/>
      <c r="C345" s="42" t="s">
        <v>237</v>
      </c>
      <c r="D345" s="42" t="s">
        <v>312</v>
      </c>
      <c r="E345" s="43" t="s">
        <v>1034</v>
      </c>
      <c r="F345" s="42" t="s">
        <v>593</v>
      </c>
      <c r="G345" s="44" t="s">
        <v>568</v>
      </c>
    </row>
    <row r="346" spans="1:7" ht="25.5" x14ac:dyDescent="0.2">
      <c r="A346" s="69" t="str">
        <f t="shared" ca="1" si="5"/>
        <v>Contact:  ©iManagement -info@2iManagement.ch.</v>
      </c>
      <c r="B346" s="68"/>
      <c r="C346" s="42" t="s">
        <v>1170</v>
      </c>
      <c r="D346" s="42" t="s">
        <v>1171</v>
      </c>
      <c r="E346" s="43" t="s">
        <v>1172</v>
      </c>
      <c r="F346" s="42" t="s">
        <v>1173</v>
      </c>
      <c r="G346" s="44" t="s">
        <v>568</v>
      </c>
    </row>
    <row r="347" spans="1:7" x14ac:dyDescent="0.2">
      <c r="A347" s="69" t="str">
        <f t="shared" ca="1" si="5"/>
        <v>Open Excel Help with key F1.</v>
      </c>
      <c r="B347" s="68"/>
      <c r="C347" s="42" t="s">
        <v>301</v>
      </c>
      <c r="D347" s="42" t="s">
        <v>313</v>
      </c>
      <c r="E347" s="43" t="s">
        <v>1035</v>
      </c>
      <c r="F347" s="42" t="s">
        <v>594</v>
      </c>
      <c r="G347" s="44" t="s">
        <v>568</v>
      </c>
    </row>
    <row r="348" spans="1:7" x14ac:dyDescent="0.2">
      <c r="A348" s="69" t="str">
        <f t="shared" ca="1" si="5"/>
        <v xml:space="preserve"> </v>
      </c>
      <c r="B348" s="68"/>
      <c r="C348" s="42"/>
      <c r="D348" s="42"/>
      <c r="E348" s="43" t="s">
        <v>963</v>
      </c>
      <c r="F348" s="42"/>
      <c r="G348" s="44" t="s">
        <v>568</v>
      </c>
    </row>
    <row r="349" spans="1:7" ht="38.25" x14ac:dyDescent="0.2">
      <c r="A349" s="69" t="str">
        <f t="shared" ca="1" si="5"/>
        <v>Each project goes through at least 5 stages: initialization, planning, concept, implementation and conclusion (a).</v>
      </c>
      <c r="B349" s="68"/>
      <c r="C349" s="42" t="s">
        <v>263</v>
      </c>
      <c r="D349" s="42" t="s">
        <v>314</v>
      </c>
      <c r="E349" s="43" t="s">
        <v>1132</v>
      </c>
      <c r="F349" s="42" t="s">
        <v>595</v>
      </c>
      <c r="G349" s="44" t="s">
        <v>568</v>
      </c>
    </row>
    <row r="350" spans="1:7" ht="38.25" x14ac:dyDescent="0.2">
      <c r="A350" s="69" t="str">
        <f t="shared" ca="1" si="5"/>
        <v>These stages are not consecutive but iterative, i. e. you can go back any time or skip a stage.</v>
      </c>
      <c r="B350" s="68"/>
      <c r="C350" s="42" t="s">
        <v>1142</v>
      </c>
      <c r="D350" s="42" t="s">
        <v>315</v>
      </c>
      <c r="E350" s="43" t="s">
        <v>1036</v>
      </c>
      <c r="F350" s="42" t="s">
        <v>596</v>
      </c>
      <c r="G350" s="44" t="s">
        <v>568</v>
      </c>
    </row>
    <row r="351" spans="1:7" ht="38.25" x14ac:dyDescent="0.2">
      <c r="A351" s="69" t="str">
        <f t="shared" ca="1" si="5"/>
        <v>After every stage the client has to give the go-ahead (Go /NoGo decision) for the next stage.</v>
      </c>
      <c r="B351" s="68"/>
      <c r="C351" s="42" t="s">
        <v>251</v>
      </c>
      <c r="D351" s="42" t="s">
        <v>316</v>
      </c>
      <c r="E351" s="43" t="s">
        <v>1037</v>
      </c>
      <c r="F351" s="42" t="s">
        <v>597</v>
      </c>
      <c r="G351" s="44" t="s">
        <v>568</v>
      </c>
    </row>
    <row r="352" spans="1:7" ht="51" x14ac:dyDescent="0.2">
      <c r="A352" s="69" t="str">
        <f t="shared" ca="1" si="5"/>
        <v>After every stage at least 5 documents have to be produced: project charter, detailed planning, detailed concept, status of project and final report (b).</v>
      </c>
      <c r="B352" s="68"/>
      <c r="C352" s="42" t="s">
        <v>264</v>
      </c>
      <c r="D352" s="42" t="s">
        <v>317</v>
      </c>
      <c r="E352" s="43" t="s">
        <v>1038</v>
      </c>
      <c r="F352" s="42" t="s">
        <v>598</v>
      </c>
      <c r="G352" s="44" t="s">
        <v>568</v>
      </c>
    </row>
    <row r="353" spans="1:7" ht="38.25" x14ac:dyDescent="0.2">
      <c r="A353" s="69" t="str">
        <f t="shared" ca="1" si="5"/>
        <v>The project charter as well as the final report should be signed by the client and the project manager.</v>
      </c>
      <c r="B353" s="68"/>
      <c r="C353" s="42" t="s">
        <v>252</v>
      </c>
      <c r="D353" s="42" t="s">
        <v>318</v>
      </c>
      <c r="E353" s="43" t="s">
        <v>1039</v>
      </c>
      <c r="F353" s="42" t="s">
        <v>599</v>
      </c>
      <c r="G353" s="44" t="s">
        <v>568</v>
      </c>
    </row>
    <row r="354" spans="1:7" ht="38.25" x14ac:dyDescent="0.2">
      <c r="A354" s="69" t="str">
        <f t="shared" ca="1" si="5"/>
        <v>The attachment/enclosure must contain at least two documents: Project team and Project budget.</v>
      </c>
      <c r="B354" s="68"/>
      <c r="C354" s="42" t="s">
        <v>246</v>
      </c>
      <c r="D354" s="42" t="s">
        <v>319</v>
      </c>
      <c r="E354" s="43" t="s">
        <v>1040</v>
      </c>
      <c r="F354" s="42" t="s">
        <v>600</v>
      </c>
      <c r="G354" s="44" t="s">
        <v>568</v>
      </c>
    </row>
    <row r="355" spans="1:7" ht="25.5" x14ac:dyDescent="0.2">
      <c r="A355" s="69" t="str">
        <f t="shared" ca="1" si="5"/>
        <v>We recommend the following sequence for entering data:</v>
      </c>
      <c r="B355" s="68"/>
      <c r="C355" s="42" t="s">
        <v>247</v>
      </c>
      <c r="D355" s="42" t="s">
        <v>320</v>
      </c>
      <c r="E355" s="43" t="s">
        <v>1041</v>
      </c>
      <c r="F355" s="42" t="s">
        <v>601</v>
      </c>
      <c r="G355" s="44" t="s">
        <v>568</v>
      </c>
    </row>
    <row r="356" spans="1:7" x14ac:dyDescent="0.2">
      <c r="A356" s="69" t="str">
        <f t="shared" ca="1" si="5"/>
        <v>1. Form "Project team"</v>
      </c>
      <c r="B356" s="68"/>
      <c r="C356" s="42" t="s">
        <v>248</v>
      </c>
      <c r="D356" s="42" t="s">
        <v>321</v>
      </c>
      <c r="E356" s="43" t="s">
        <v>1042</v>
      </c>
      <c r="F356" s="42" t="s">
        <v>602</v>
      </c>
      <c r="G356" s="44" t="s">
        <v>568</v>
      </c>
    </row>
    <row r="357" spans="1:7" ht="25.5" x14ac:dyDescent="0.2">
      <c r="A357" s="69" t="str">
        <f t="shared" ca="1" si="5"/>
        <v>2. Form "Project charter" (signed by client and project manager)</v>
      </c>
      <c r="B357" s="68"/>
      <c r="C357" s="42" t="s">
        <v>253</v>
      </c>
      <c r="D357" s="42" t="s">
        <v>322</v>
      </c>
      <c r="E357" s="43" t="s">
        <v>1043</v>
      </c>
      <c r="F357" s="42" t="s">
        <v>603</v>
      </c>
      <c r="G357" s="44" t="s">
        <v>568</v>
      </c>
    </row>
    <row r="358" spans="1:7" x14ac:dyDescent="0.2">
      <c r="A358" s="69" t="str">
        <f t="shared" ca="1" si="5"/>
        <v>3. Form "Budget"</v>
      </c>
      <c r="B358" s="68"/>
      <c r="C358" s="42" t="s">
        <v>254</v>
      </c>
      <c r="D358" s="42" t="s">
        <v>323</v>
      </c>
      <c r="E358" s="43" t="s">
        <v>1044</v>
      </c>
      <c r="F358" s="42" t="s">
        <v>604</v>
      </c>
      <c r="G358" s="44" t="s">
        <v>568</v>
      </c>
    </row>
    <row r="359" spans="1:7" x14ac:dyDescent="0.2">
      <c r="A359" s="69" t="str">
        <f t="shared" ca="1" si="5"/>
        <v>4. Form "Rough concept"</v>
      </c>
      <c r="B359" s="68"/>
      <c r="C359" s="42" t="s">
        <v>249</v>
      </c>
      <c r="D359" s="42" t="s">
        <v>324</v>
      </c>
      <c r="E359" s="43" t="s">
        <v>1045</v>
      </c>
      <c r="F359" s="42" t="s">
        <v>605</v>
      </c>
      <c r="G359" s="44" t="s">
        <v>568</v>
      </c>
    </row>
    <row r="360" spans="1:7" x14ac:dyDescent="0.2">
      <c r="A360" s="69" t="str">
        <f t="shared" ca="1" si="5"/>
        <v>5. Form "Detailed concept"</v>
      </c>
      <c r="B360" s="68"/>
      <c r="C360" s="42" t="s">
        <v>250</v>
      </c>
      <c r="D360" s="42" t="s">
        <v>325</v>
      </c>
      <c r="E360" s="43" t="s">
        <v>1046</v>
      </c>
      <c r="F360" s="42" t="s">
        <v>606</v>
      </c>
      <c r="G360" s="44" t="s">
        <v>568</v>
      </c>
    </row>
    <row r="361" spans="1:7" ht="25.5" x14ac:dyDescent="0.2">
      <c r="A361" s="69" t="str">
        <f t="shared" ca="1" si="5"/>
        <v>6. Form "Status of project" (updated monthly)</v>
      </c>
      <c r="B361" s="68"/>
      <c r="C361" s="42" t="s">
        <v>255</v>
      </c>
      <c r="D361" s="42" t="s">
        <v>326</v>
      </c>
      <c r="E361" s="43" t="s">
        <v>1047</v>
      </c>
      <c r="F361" s="42" t="s">
        <v>607</v>
      </c>
      <c r="G361" s="44" t="s">
        <v>568</v>
      </c>
    </row>
    <row r="362" spans="1:7" x14ac:dyDescent="0.2">
      <c r="A362" s="69" t="str">
        <f t="shared" ca="1" si="5"/>
        <v>7. Form "Final report"</v>
      </c>
      <c r="B362" s="68"/>
      <c r="C362" s="42" t="s">
        <v>256</v>
      </c>
      <c r="D362" s="42" t="s">
        <v>327</v>
      </c>
      <c r="E362" s="43" t="s">
        <v>1048</v>
      </c>
      <c r="F362" s="42" t="s">
        <v>608</v>
      </c>
      <c r="G362" s="44" t="s">
        <v>568</v>
      </c>
    </row>
    <row r="363" spans="1:7" ht="25.5" x14ac:dyDescent="0.2">
      <c r="A363" s="69" t="str">
        <f t="shared" ca="1" si="5"/>
        <v xml:space="preserve">Clicking the corresponding symbol will lead you to the appropriate forms (c). </v>
      </c>
      <c r="B363" s="68"/>
      <c r="C363" s="42" t="s">
        <v>1153</v>
      </c>
      <c r="D363" s="42" t="s">
        <v>1154</v>
      </c>
      <c r="E363" s="43" t="s">
        <v>1155</v>
      </c>
      <c r="F363" s="42" t="s">
        <v>1156</v>
      </c>
      <c r="G363" s="44" t="s">
        <v>568</v>
      </c>
    </row>
    <row r="364" spans="1:7" ht="38.25" x14ac:dyDescent="0.2">
      <c r="A364" s="69" t="str">
        <f t="shared" ca="1" si="5"/>
        <v xml:space="preserve">Beneath the title you will find the name of the project, which has to be filled in the project charter form (a). </v>
      </c>
      <c r="B364" s="68"/>
      <c r="C364" s="42" t="s">
        <v>1158</v>
      </c>
      <c r="D364" s="42" t="s">
        <v>1157</v>
      </c>
      <c r="E364" s="43" t="s">
        <v>1159</v>
      </c>
      <c r="F364" s="42" t="s">
        <v>1160</v>
      </c>
      <c r="G364" s="44" t="s">
        <v>568</v>
      </c>
    </row>
    <row r="365" spans="1:7" ht="25.5" x14ac:dyDescent="0.2">
      <c r="A365" s="69" t="str">
        <f t="shared" ca="1" si="5"/>
        <v>You can change the language any time in the top right hand corner (a).</v>
      </c>
      <c r="B365" s="68"/>
      <c r="C365" s="42" t="s">
        <v>279</v>
      </c>
      <c r="D365" s="42" t="s">
        <v>345</v>
      </c>
      <c r="E365" s="43" t="s">
        <v>1063</v>
      </c>
      <c r="F365" s="42" t="s">
        <v>1161</v>
      </c>
      <c r="G365" s="44" t="s">
        <v>568</v>
      </c>
    </row>
    <row r="366" spans="1:7" ht="25.5" x14ac:dyDescent="0.2">
      <c r="A366" s="69" t="str">
        <f t="shared" ca="1" si="5"/>
        <v>In the above right menu you can blend the registers in and out (+/-) (a).</v>
      </c>
      <c r="B366" s="68"/>
      <c r="C366" s="42" t="s">
        <v>1162</v>
      </c>
      <c r="D366" s="42" t="s">
        <v>1163</v>
      </c>
      <c r="E366" s="43" t="s">
        <v>1164</v>
      </c>
      <c r="F366" s="42" t="s">
        <v>1165</v>
      </c>
      <c r="G366" s="44" t="s">
        <v>568</v>
      </c>
    </row>
    <row r="367" spans="1:7" ht="51" x14ac:dyDescent="0.2">
      <c r="A367" s="69" t="str">
        <f t="shared" ca="1" si="5"/>
        <v>Project progress in % is represented in a bar (b). The calculation depends on the concluded work from the detailed planning.</v>
      </c>
      <c r="B367" s="68"/>
      <c r="C367" s="42" t="s">
        <v>1166</v>
      </c>
      <c r="D367" s="42" t="s">
        <v>1167</v>
      </c>
      <c r="E367" s="43" t="s">
        <v>1168</v>
      </c>
      <c r="F367" s="42" t="s">
        <v>1169</v>
      </c>
      <c r="G367" s="44" t="s">
        <v>568</v>
      </c>
    </row>
    <row r="368" spans="1:7" ht="51" x14ac:dyDescent="0.2">
      <c r="A368" s="69" t="str">
        <f t="shared" ca="1" si="5"/>
        <v>The project charter is one of the most important documents. Here the project's objectives, budget and milestones are defined.</v>
      </c>
      <c r="B368" s="68"/>
      <c r="C368" s="42" t="s">
        <v>267</v>
      </c>
      <c r="D368" s="42" t="s">
        <v>330</v>
      </c>
      <c r="E368" s="43" t="s">
        <v>1051</v>
      </c>
      <c r="F368" s="42" t="s">
        <v>609</v>
      </c>
      <c r="G368" s="44" t="s">
        <v>568</v>
      </c>
    </row>
    <row r="369" spans="1:7" ht="38.25" x14ac:dyDescent="0.2">
      <c r="A369" s="69" t="str">
        <f t="shared" ca="1" si="5"/>
        <v>By clicking the "Home" button in the top left hand corner you will be able to return to the menu (a).</v>
      </c>
      <c r="B369" s="68"/>
      <c r="C369" s="42" t="s">
        <v>265</v>
      </c>
      <c r="D369" s="42" t="s">
        <v>331</v>
      </c>
      <c r="E369" s="43" t="s">
        <v>1133</v>
      </c>
      <c r="F369" s="42" t="s">
        <v>610</v>
      </c>
      <c r="G369" s="44" t="s">
        <v>568</v>
      </c>
    </row>
    <row r="370" spans="1:7" ht="25.5" x14ac:dyDescent="0.2">
      <c r="A370" s="69" t="str">
        <f t="shared" ca="1" si="5"/>
        <v>You can change the language any time in the top right hand corner.</v>
      </c>
      <c r="B370" s="68"/>
      <c r="C370" s="42" t="s">
        <v>260</v>
      </c>
      <c r="D370" s="42" t="s">
        <v>1174</v>
      </c>
      <c r="E370" s="43" t="s">
        <v>1029</v>
      </c>
      <c r="F370" s="42" t="s">
        <v>1175</v>
      </c>
      <c r="G370" s="44" t="s">
        <v>568</v>
      </c>
    </row>
    <row r="371" spans="1:7" ht="25.5" x14ac:dyDescent="0.2">
      <c r="A371" s="69" t="str">
        <f t="shared" ca="1" si="5"/>
        <v>All the information in the project header (b) will be transferred to the other forms.</v>
      </c>
      <c r="B371" s="68"/>
      <c r="C371" s="42" t="s">
        <v>1177</v>
      </c>
      <c r="D371" s="42" t="s">
        <v>1176</v>
      </c>
      <c r="E371" s="43" t="s">
        <v>1178</v>
      </c>
      <c r="F371" s="42" t="s">
        <v>1179</v>
      </c>
      <c r="G371" s="44" t="s">
        <v>568</v>
      </c>
    </row>
    <row r="372" spans="1:7" ht="63.75" x14ac:dyDescent="0.2">
      <c r="A372" s="69" t="str">
        <f t="shared" ca="1" si="5"/>
        <v>We recommend you fill in the form "Project team" first. Team members will then automatically appear in the respective selection lists (drop down, e. g. choice of project manager c)).</v>
      </c>
      <c r="B372" s="68"/>
      <c r="C372" s="42" t="s">
        <v>274</v>
      </c>
      <c r="D372" s="42" t="s">
        <v>332</v>
      </c>
      <c r="E372" s="43" t="s">
        <v>1052</v>
      </c>
      <c r="F372" s="42" t="s">
        <v>611</v>
      </c>
      <c r="G372" s="44" t="s">
        <v>568</v>
      </c>
    </row>
    <row r="373" spans="1:7" ht="38.25" x14ac:dyDescent="0.2">
      <c r="A373" s="69" t="str">
        <f t="shared" ca="1" si="5"/>
        <v>If no new data is entered, the field "modified on:" will always show the current date.</v>
      </c>
      <c r="B373" s="68"/>
      <c r="C373" s="42" t="s">
        <v>268</v>
      </c>
      <c r="D373" s="42" t="s">
        <v>333</v>
      </c>
      <c r="E373" s="43" t="s">
        <v>1053</v>
      </c>
      <c r="F373" s="42" t="s">
        <v>612</v>
      </c>
      <c r="G373" s="44" t="s">
        <v>568</v>
      </c>
    </row>
    <row r="374" spans="1:7" ht="63.75" x14ac:dyDescent="0.2">
      <c r="A374" s="69" t="str">
        <f t="shared" ca="1" si="5"/>
        <v>In the corresponding title bars (d) status is represented on the right hand side (green, orange, red). This status is transferred from the form "Project status".</v>
      </c>
      <c r="B374" s="68"/>
      <c r="C374" s="42" t="s">
        <v>293</v>
      </c>
      <c r="D374" s="42" t="s">
        <v>334</v>
      </c>
      <c r="E374" s="43" t="s">
        <v>1054</v>
      </c>
      <c r="F374" s="42" t="s">
        <v>613</v>
      </c>
      <c r="G374" s="44" t="s">
        <v>568</v>
      </c>
    </row>
    <row r="375" spans="1:7" ht="51" x14ac:dyDescent="0.2">
      <c r="A375" s="69" t="str">
        <f t="shared" ca="1" si="5"/>
        <v>The budget is transferred from the form "Budget" (e). Cells are read-only. Modifications can only be entered in the form "Budget".</v>
      </c>
      <c r="B375" s="68"/>
      <c r="C375" s="42" t="s">
        <v>273</v>
      </c>
      <c r="D375" s="42" t="s">
        <v>335</v>
      </c>
      <c r="E375" s="43" t="s">
        <v>1135</v>
      </c>
      <c r="F375" s="42" t="s">
        <v>614</v>
      </c>
      <c r="G375" s="44" t="s">
        <v>568</v>
      </c>
    </row>
    <row r="376" spans="1:7" ht="38.25" x14ac:dyDescent="0.2">
      <c r="A376" s="69" t="str">
        <f t="shared" ca="1" si="5"/>
        <v>The use of resources in % is represented in a bar (f). Calculations are made in the form "Budget".</v>
      </c>
      <c r="B376" s="68"/>
      <c r="C376" s="42" t="s">
        <v>269</v>
      </c>
      <c r="D376" s="42" t="s">
        <v>336</v>
      </c>
      <c r="E376" s="43" t="s">
        <v>1055</v>
      </c>
      <c r="F376" s="42" t="s">
        <v>615</v>
      </c>
      <c r="G376" s="44" t="s">
        <v>568</v>
      </c>
    </row>
    <row r="377" spans="1:7" ht="51" x14ac:dyDescent="0.2">
      <c r="A377" s="69" t="str">
        <f t="shared" ca="1" si="5"/>
        <v>Milestones (Go/NoGo) are defined by the client (g). They are automatically transferred to the form "Detailed planning".</v>
      </c>
      <c r="B377" s="68"/>
      <c r="C377" s="42" t="s">
        <v>270</v>
      </c>
      <c r="D377" s="42" t="s">
        <v>337</v>
      </c>
      <c r="E377" s="43" t="s">
        <v>1056</v>
      </c>
      <c r="F377" s="42" t="s">
        <v>616</v>
      </c>
      <c r="G377" s="44" t="s">
        <v>568</v>
      </c>
    </row>
    <row r="378" spans="1:7" ht="38.25" x14ac:dyDescent="0.2">
      <c r="A378" s="69" t="str">
        <f t="shared" ca="1" si="5"/>
        <v>Important! The project charter should be signed by the client, this establishes transparency and trust.</v>
      </c>
      <c r="B378" s="68"/>
      <c r="C378" s="42" t="s">
        <v>1141</v>
      </c>
      <c r="D378" s="42" t="s">
        <v>338</v>
      </c>
      <c r="E378" s="43" t="s">
        <v>1057</v>
      </c>
      <c r="F378" s="42" t="s">
        <v>617</v>
      </c>
      <c r="G378" s="44" t="s">
        <v>568</v>
      </c>
    </row>
    <row r="379" spans="1:7" ht="25.5" x14ac:dyDescent="0.2">
      <c r="A379" s="69" t="str">
        <f t="shared" ca="1" si="5"/>
        <v>All the project members are listed in this form (d).</v>
      </c>
      <c r="B379" s="68"/>
      <c r="C379" s="42" t="s">
        <v>276</v>
      </c>
      <c r="D379" s="42" t="s">
        <v>339</v>
      </c>
      <c r="E379" s="43" t="s">
        <v>1058</v>
      </c>
      <c r="F379" s="42" t="s">
        <v>618</v>
      </c>
      <c r="G379" s="44" t="s">
        <v>568</v>
      </c>
    </row>
    <row r="380" spans="1:7" ht="38.25" x14ac:dyDescent="0.2">
      <c r="A380" s="69" t="str">
        <f t="shared" ca="1" si="5"/>
        <v>By clicking the "Home" button in the top left hand corner you will be able to return to the menu (a).</v>
      </c>
      <c r="B380" s="68"/>
      <c r="C380" s="42" t="s">
        <v>265</v>
      </c>
      <c r="D380" s="42" t="s">
        <v>331</v>
      </c>
      <c r="E380" s="43" t="s">
        <v>1133</v>
      </c>
      <c r="F380" s="42" t="s">
        <v>619</v>
      </c>
      <c r="G380" s="44" t="s">
        <v>568</v>
      </c>
    </row>
    <row r="381" spans="1:7" ht="25.5" x14ac:dyDescent="0.2">
      <c r="A381" s="69" t="str">
        <f t="shared" ca="1" si="5"/>
        <v>You can change the language any time in the top right hand corner (b).</v>
      </c>
      <c r="B381" s="68"/>
      <c r="C381" s="42" t="s">
        <v>261</v>
      </c>
      <c r="D381" s="42" t="s">
        <v>328</v>
      </c>
      <c r="E381" s="43" t="s">
        <v>1049</v>
      </c>
      <c r="F381" s="42" t="s">
        <v>620</v>
      </c>
      <c r="G381" s="44" t="s">
        <v>568</v>
      </c>
    </row>
    <row r="382" spans="1:7" ht="38.25" x14ac:dyDescent="0.2">
      <c r="A382" s="69" t="str">
        <f t="shared" ca="1" si="5"/>
        <v>The project header (c) is transferred from the form "Project status" and can only be modified there.</v>
      </c>
      <c r="B382" s="68"/>
      <c r="C382" s="42" t="s">
        <v>277</v>
      </c>
      <c r="D382" s="42" t="s">
        <v>340</v>
      </c>
      <c r="E382" s="43" t="s">
        <v>1059</v>
      </c>
      <c r="F382" s="42" t="s">
        <v>621</v>
      </c>
      <c r="G382" s="44" t="s">
        <v>568</v>
      </c>
    </row>
    <row r="383" spans="1:7" ht="51" x14ac:dyDescent="0.2">
      <c r="A383" s="69" t="str">
        <f t="shared" ca="1" si="5"/>
        <v>This list serves as basis for selection lists (drop down) in other documents (project charter, rough planning, detailed planning).</v>
      </c>
      <c r="B383" s="68"/>
      <c r="C383" s="42" t="s">
        <v>275</v>
      </c>
      <c r="D383" s="42" t="s">
        <v>341</v>
      </c>
      <c r="E383" s="43" t="s">
        <v>1060</v>
      </c>
      <c r="F383" s="42" t="s">
        <v>622</v>
      </c>
      <c r="G383" s="44" t="s">
        <v>568</v>
      </c>
    </row>
    <row r="384" spans="1:7" ht="25.5" x14ac:dyDescent="0.2">
      <c r="A384" s="69" t="str">
        <f t="shared" ca="1" si="5"/>
        <v>The budget is entered in this form (internal and external resources) (d).</v>
      </c>
      <c r="B384" s="68"/>
      <c r="C384" s="42" t="s">
        <v>271</v>
      </c>
      <c r="D384" s="42" t="s">
        <v>1701</v>
      </c>
      <c r="E384" s="43" t="s">
        <v>1707</v>
      </c>
      <c r="F384" s="42" t="s">
        <v>1708</v>
      </c>
      <c r="G384" s="44" t="s">
        <v>568</v>
      </c>
    </row>
    <row r="385" spans="1:7" ht="38.25" x14ac:dyDescent="0.2">
      <c r="A385" s="69" t="str">
        <f t="shared" ca="1" si="5"/>
        <v>By clicking the "Home" button in the top left hand corner you will be able to return to the menu (a).</v>
      </c>
      <c r="B385" s="68"/>
      <c r="C385" s="42" t="s">
        <v>265</v>
      </c>
      <c r="D385" s="42" t="s">
        <v>331</v>
      </c>
      <c r="E385" s="43" t="s">
        <v>1133</v>
      </c>
      <c r="F385" s="42" t="s">
        <v>619</v>
      </c>
      <c r="G385" s="44" t="s">
        <v>568</v>
      </c>
    </row>
    <row r="386" spans="1:7" ht="25.5" x14ac:dyDescent="0.2">
      <c r="A386" s="69" t="str">
        <f t="shared" ca="1" si="5"/>
        <v>You can change the language any time in the top right hand corner (b).</v>
      </c>
      <c r="B386" s="68"/>
      <c r="C386" s="42" t="s">
        <v>261</v>
      </c>
      <c r="D386" s="42" t="s">
        <v>328</v>
      </c>
      <c r="E386" s="43" t="s">
        <v>1049</v>
      </c>
      <c r="F386" s="42" t="s">
        <v>620</v>
      </c>
      <c r="G386" s="44" t="s">
        <v>568</v>
      </c>
    </row>
    <row r="387" spans="1:7" ht="38.25" x14ac:dyDescent="0.2">
      <c r="A387" s="69" t="str">
        <f t="shared" ca="1" si="5"/>
        <v>The total amounts are also transferred to the forms "Project charter", "Project status" and "Final report".</v>
      </c>
      <c r="B387" s="68"/>
      <c r="C387" s="42" t="s">
        <v>272</v>
      </c>
      <c r="D387" s="42" t="s">
        <v>342</v>
      </c>
      <c r="E387" s="43" t="s">
        <v>1061</v>
      </c>
      <c r="F387" s="42" t="s">
        <v>623</v>
      </c>
      <c r="G387" s="44" t="s">
        <v>568</v>
      </c>
    </row>
    <row r="388" spans="1:7" ht="38.25" x14ac:dyDescent="0.2">
      <c r="A388" s="69" t="str">
        <f t="shared" ca="1" si="5"/>
        <v>Personnel resources are transferred from the form "Project team" (c) and can only be modified there.</v>
      </c>
      <c r="B388" s="68"/>
      <c r="C388" s="42" t="s">
        <v>278</v>
      </c>
      <c r="D388" s="42" t="s">
        <v>343</v>
      </c>
      <c r="E388" s="43" t="s">
        <v>1702</v>
      </c>
      <c r="F388" s="42" t="s">
        <v>624</v>
      </c>
      <c r="G388" s="44" t="s">
        <v>568</v>
      </c>
    </row>
    <row r="389" spans="1:7" ht="38.25" x14ac:dyDescent="0.2">
      <c r="A389" s="69" t="str">
        <f t="shared" ref="A389:A452" ca="1" si="6">OFFSET($C389,0,$B$4-1)</f>
        <v>This form helps with the rough planning (e). It serves as a basis to discuss the project charter.</v>
      </c>
      <c r="B389" s="68"/>
      <c r="C389" s="42" t="s">
        <v>282</v>
      </c>
      <c r="D389" s="42" t="s">
        <v>344</v>
      </c>
      <c r="E389" s="43" t="s">
        <v>1062</v>
      </c>
      <c r="F389" s="42" t="s">
        <v>625</v>
      </c>
      <c r="G389" s="44" t="s">
        <v>568</v>
      </c>
    </row>
    <row r="390" spans="1:7" ht="38.25" x14ac:dyDescent="0.2">
      <c r="A390" s="69" t="str">
        <f t="shared" ca="1" si="6"/>
        <v>By clicking the "Home" button in the top left hand corner you will be able to return to the menu (a).</v>
      </c>
      <c r="B390" s="68"/>
      <c r="C390" s="42" t="s">
        <v>265</v>
      </c>
      <c r="D390" s="42" t="s">
        <v>331</v>
      </c>
      <c r="E390" s="43" t="s">
        <v>1133</v>
      </c>
      <c r="F390" s="42" t="s">
        <v>619</v>
      </c>
      <c r="G390" s="44" t="s">
        <v>568</v>
      </c>
    </row>
    <row r="391" spans="1:7" ht="25.5" x14ac:dyDescent="0.2">
      <c r="A391" s="69" t="str">
        <f t="shared" ca="1" si="6"/>
        <v>You can change the language any time in the top right hand corner (a).</v>
      </c>
      <c r="B391" s="68"/>
      <c r="C391" s="42" t="s">
        <v>279</v>
      </c>
      <c r="D391" s="42" t="s">
        <v>345</v>
      </c>
      <c r="E391" s="43" t="s">
        <v>1063</v>
      </c>
      <c r="F391" s="42" t="s">
        <v>620</v>
      </c>
      <c r="G391" s="44" t="s">
        <v>568</v>
      </c>
    </row>
    <row r="392" spans="1:7" ht="38.25" x14ac:dyDescent="0.2">
      <c r="A392" s="69" t="str">
        <f t="shared" ca="1" si="6"/>
        <v>The project heading is transferred from the form "Project status" and can only be modified there.</v>
      </c>
      <c r="B392" s="68"/>
      <c r="C392" s="42" t="s">
        <v>280</v>
      </c>
      <c r="D392" s="42" t="s">
        <v>346</v>
      </c>
      <c r="E392" s="43" t="s">
        <v>1064</v>
      </c>
      <c r="F392" s="42" t="s">
        <v>621</v>
      </c>
      <c r="G392" s="44" t="s">
        <v>568</v>
      </c>
    </row>
    <row r="393" spans="1:7" ht="38.25" x14ac:dyDescent="0.2">
      <c r="A393" s="69" t="str">
        <f t="shared" ca="1" si="6"/>
        <v>Which task is a milestone can be defined in this field. Time bars are then represented in red (c).</v>
      </c>
      <c r="B393" s="68"/>
      <c r="C393" s="42" t="s">
        <v>288</v>
      </c>
      <c r="D393" s="42" t="s">
        <v>347</v>
      </c>
      <c r="E393" s="43" t="s">
        <v>1065</v>
      </c>
      <c r="F393" s="42" t="s">
        <v>1709</v>
      </c>
      <c r="G393" s="44" t="s">
        <v>568</v>
      </c>
    </row>
    <row r="394" spans="1:7" ht="38.25" x14ac:dyDescent="0.2">
      <c r="A394" s="69" t="str">
        <f t="shared" ca="1" si="6"/>
        <v>Progress is entered in this field (1 = completed, 2 = in progress, = not completed).</v>
      </c>
      <c r="B394" s="68"/>
      <c r="C394" s="42" t="s">
        <v>285</v>
      </c>
      <c r="D394" s="42" t="s">
        <v>348</v>
      </c>
      <c r="E394" s="43" t="s">
        <v>1066</v>
      </c>
      <c r="F394" s="42" t="s">
        <v>626</v>
      </c>
      <c r="G394" s="44" t="s">
        <v>568</v>
      </c>
    </row>
    <row r="395" spans="1:7" ht="25.5" x14ac:dyDescent="0.2">
      <c r="A395" s="69" t="str">
        <f t="shared" ca="1" si="6"/>
        <v>The amount of hours needed for this task is entered here.</v>
      </c>
      <c r="B395" s="68"/>
      <c r="C395" s="42" t="s">
        <v>286</v>
      </c>
      <c r="D395" s="42" t="s">
        <v>349</v>
      </c>
      <c r="E395" s="43" t="s">
        <v>1067</v>
      </c>
      <c r="F395" s="42" t="s">
        <v>627</v>
      </c>
      <c r="G395" s="44" t="s">
        <v>568</v>
      </c>
    </row>
    <row r="396" spans="1:7" ht="38.25" x14ac:dyDescent="0.2">
      <c r="A396" s="69" t="str">
        <f t="shared" ca="1" si="6"/>
        <v>The program calculates the amount of project days in this column (excluding weekends).</v>
      </c>
      <c r="B396" s="68"/>
      <c r="C396" s="42" t="s">
        <v>287</v>
      </c>
      <c r="D396" s="42" t="s">
        <v>350</v>
      </c>
      <c r="E396" s="43" t="s">
        <v>1068</v>
      </c>
      <c r="F396" s="42" t="s">
        <v>628</v>
      </c>
      <c r="G396" s="44" t="s">
        <v>568</v>
      </c>
    </row>
    <row r="397" spans="1:7" ht="51" x14ac:dyDescent="0.2">
      <c r="A397" s="69" t="str">
        <f t="shared" ca="1" si="6"/>
        <v>In the selection list you can choose the initials of the person responsible. This list can only be modified in the form "Project team".</v>
      </c>
      <c r="B397" s="68"/>
      <c r="C397" s="42" t="s">
        <v>1140</v>
      </c>
      <c r="D397" s="42" t="s">
        <v>351</v>
      </c>
      <c r="E397" s="43" t="s">
        <v>1069</v>
      </c>
      <c r="F397" s="42" t="s">
        <v>629</v>
      </c>
      <c r="G397" s="44" t="s">
        <v>568</v>
      </c>
    </row>
    <row r="398" spans="1:7" ht="25.5" x14ac:dyDescent="0.2">
      <c r="A398" s="69" t="str">
        <f t="shared" ca="1" si="6"/>
        <v>This form is used for the detailed planning of the project.</v>
      </c>
      <c r="B398" s="68"/>
      <c r="C398" s="42" t="s">
        <v>283</v>
      </c>
      <c r="D398" s="42" t="s">
        <v>352</v>
      </c>
      <c r="E398" s="43" t="s">
        <v>1070</v>
      </c>
      <c r="F398" s="42" t="s">
        <v>630</v>
      </c>
      <c r="G398" s="44" t="s">
        <v>568</v>
      </c>
    </row>
    <row r="399" spans="1:7" ht="38.25" x14ac:dyDescent="0.2">
      <c r="A399" s="69" t="str">
        <f t="shared" ca="1" si="6"/>
        <v>The "Home" button in the top left hand corner enables you to return to the menu (a).</v>
      </c>
      <c r="B399" s="68"/>
      <c r="C399" s="42" t="s">
        <v>265</v>
      </c>
      <c r="D399" s="42" t="s">
        <v>331</v>
      </c>
      <c r="E399" s="43" t="s">
        <v>1134</v>
      </c>
      <c r="F399" s="42" t="s">
        <v>619</v>
      </c>
      <c r="G399" s="44" t="s">
        <v>568</v>
      </c>
    </row>
    <row r="400" spans="1:7" ht="25.5" x14ac:dyDescent="0.2">
      <c r="A400" s="69" t="str">
        <f t="shared" ca="1" si="6"/>
        <v>You can change the language any time in the top right hand corner (a).</v>
      </c>
      <c r="B400" s="68"/>
      <c r="C400" s="42" t="s">
        <v>279</v>
      </c>
      <c r="D400" s="42" t="s">
        <v>345</v>
      </c>
      <c r="E400" s="43" t="s">
        <v>1063</v>
      </c>
      <c r="F400" s="42" t="s">
        <v>620</v>
      </c>
      <c r="G400" s="44" t="s">
        <v>568</v>
      </c>
    </row>
    <row r="401" spans="1:7" ht="38.25" x14ac:dyDescent="0.2">
      <c r="A401" s="69" t="str">
        <f t="shared" ca="1" si="6"/>
        <v>The project header (b) is transferred from the form "Project status" and can only be modified there.</v>
      </c>
      <c r="B401" s="68"/>
      <c r="C401" s="42" t="s">
        <v>280</v>
      </c>
      <c r="D401" s="42" t="s">
        <v>353</v>
      </c>
      <c r="E401" s="43" t="s">
        <v>1071</v>
      </c>
      <c r="F401" s="42" t="s">
        <v>621</v>
      </c>
      <c r="G401" s="44" t="s">
        <v>568</v>
      </c>
    </row>
    <row r="402" spans="1:7" ht="51" x14ac:dyDescent="0.2">
      <c r="A402" s="69" t="str">
        <f t="shared" ca="1" si="6"/>
        <v>In the selection list (d) you can choose the initials of the person responsible. This list can only be modified in the form "Project team".</v>
      </c>
      <c r="B402" s="68"/>
      <c r="C402" s="42" t="s">
        <v>281</v>
      </c>
      <c r="D402" s="42" t="s">
        <v>351</v>
      </c>
      <c r="E402" s="43" t="s">
        <v>1072</v>
      </c>
      <c r="F402" s="42" t="s">
        <v>629</v>
      </c>
      <c r="G402" s="44" t="s">
        <v>568</v>
      </c>
    </row>
    <row r="403" spans="1:7" ht="38.25" x14ac:dyDescent="0.2">
      <c r="A403" s="69" t="str">
        <f t="shared" ca="1" si="6"/>
        <v>Which task is a milestone can be defined in this field. Time bars are then represented in red (d).</v>
      </c>
      <c r="B403" s="68"/>
      <c r="C403" s="42" t="s">
        <v>284</v>
      </c>
      <c r="D403" s="42" t="s">
        <v>1136</v>
      </c>
      <c r="E403" s="43" t="s">
        <v>1073</v>
      </c>
      <c r="F403" s="42" t="s">
        <v>1137</v>
      </c>
      <c r="G403" s="44" t="s">
        <v>568</v>
      </c>
    </row>
    <row r="404" spans="1:7" ht="63.75" x14ac:dyDescent="0.2">
      <c r="A404" s="69" t="str">
        <f t="shared" ca="1" si="6"/>
        <v>Progress is entered in this field (1 = completed, 2 = in progress, = 3 not completed). Together with the amount of working hours progress is calculated in % and represented in a bar.</v>
      </c>
      <c r="B404" s="68"/>
      <c r="C404" s="42" t="s">
        <v>290</v>
      </c>
      <c r="D404" s="42" t="s">
        <v>354</v>
      </c>
      <c r="E404" s="43" t="s">
        <v>1074</v>
      </c>
      <c r="F404" s="42" t="s">
        <v>631</v>
      </c>
      <c r="G404" s="44" t="s">
        <v>568</v>
      </c>
    </row>
    <row r="405" spans="1:7" ht="38.25" x14ac:dyDescent="0.2">
      <c r="A405" s="69" t="str">
        <f t="shared" ca="1" si="6"/>
        <v>The amount of hours needed for this task is entered here (one workday = 8 hours).</v>
      </c>
      <c r="B405" s="68"/>
      <c r="C405" s="42" t="s">
        <v>289</v>
      </c>
      <c r="D405" s="42" t="s">
        <v>355</v>
      </c>
      <c r="E405" s="43" t="s">
        <v>1075</v>
      </c>
      <c r="F405" s="42" t="s">
        <v>632</v>
      </c>
      <c r="G405" s="44" t="s">
        <v>568</v>
      </c>
    </row>
    <row r="406" spans="1:7" ht="38.25" x14ac:dyDescent="0.2">
      <c r="A406" s="69" t="str">
        <f t="shared" ca="1" si="6"/>
        <v>The program calculates the amount of workdays in this column (excluding weekends).</v>
      </c>
      <c r="B406" s="68"/>
      <c r="C406" s="42" t="s">
        <v>287</v>
      </c>
      <c r="D406" s="42" t="s">
        <v>350</v>
      </c>
      <c r="E406" s="43" t="s">
        <v>1076</v>
      </c>
      <c r="F406" s="42" t="s">
        <v>628</v>
      </c>
      <c r="G406" s="44" t="s">
        <v>568</v>
      </c>
    </row>
    <row r="407" spans="1:7" ht="63.75" x14ac:dyDescent="0.2">
      <c r="A407" s="69" t="str">
        <f t="shared" ca="1" si="6"/>
        <v>The fields in the lines 1 - 8 (e) are read-only. They are transferred automatically from the project charter. Modifications can only be entered in the form "Project charter".</v>
      </c>
      <c r="B407" s="68"/>
      <c r="C407" s="42" t="s">
        <v>302</v>
      </c>
      <c r="D407" s="42" t="s">
        <v>1144</v>
      </c>
      <c r="E407" s="43" t="s">
        <v>1077</v>
      </c>
      <c r="F407" s="42" t="s">
        <v>633</v>
      </c>
      <c r="G407" s="44" t="s">
        <v>568</v>
      </c>
    </row>
    <row r="408" spans="1:7" ht="38.25" x14ac:dyDescent="0.2">
      <c r="A408" s="69" t="str">
        <f t="shared" ca="1" si="6"/>
        <v>The entered days (start - finish) are represented in a Gantt chart in blue or red (milestones) (f).</v>
      </c>
      <c r="B408" s="68"/>
      <c r="C408" s="42" t="s">
        <v>291</v>
      </c>
      <c r="D408" s="42" t="s">
        <v>356</v>
      </c>
      <c r="E408" s="43" t="s">
        <v>1078</v>
      </c>
      <c r="F408" s="42" t="s">
        <v>634</v>
      </c>
      <c r="G408" s="44" t="s">
        <v>568</v>
      </c>
    </row>
    <row r="409" spans="1:7" ht="76.5" x14ac:dyDescent="0.2">
      <c r="A409" s="69" t="str">
        <f t="shared" ca="1" si="6"/>
        <v>Monitoring project status is another import instrument in project management. Here project status is entered once a month. This form is used in discussions with client and project team.</v>
      </c>
      <c r="B409" s="68"/>
      <c r="C409" s="42" t="s">
        <v>292</v>
      </c>
      <c r="D409" s="42" t="s">
        <v>357</v>
      </c>
      <c r="E409" s="43" t="s">
        <v>1079</v>
      </c>
      <c r="F409" s="42" t="s">
        <v>659</v>
      </c>
      <c r="G409" s="44" t="s">
        <v>568</v>
      </c>
    </row>
    <row r="410" spans="1:7" ht="38.25" x14ac:dyDescent="0.2">
      <c r="A410" s="69" t="str">
        <f t="shared" ca="1" si="6"/>
        <v>The "Home" button in the top left hand corner enables you to return to the menu (a).</v>
      </c>
      <c r="B410" s="68"/>
      <c r="C410" s="42" t="s">
        <v>265</v>
      </c>
      <c r="D410" s="42" t="s">
        <v>331</v>
      </c>
      <c r="E410" s="43" t="s">
        <v>1134</v>
      </c>
      <c r="F410" s="42" t="s">
        <v>619</v>
      </c>
      <c r="G410" s="44" t="s">
        <v>568</v>
      </c>
    </row>
    <row r="411" spans="1:7" ht="25.5" x14ac:dyDescent="0.2">
      <c r="A411" s="69" t="str">
        <f t="shared" ca="1" si="6"/>
        <v>You can change the language any time in the top right hand corner (a).</v>
      </c>
      <c r="B411" s="68"/>
      <c r="C411" s="42" t="s">
        <v>279</v>
      </c>
      <c r="D411" s="42" t="s">
        <v>328</v>
      </c>
      <c r="E411" s="43" t="s">
        <v>1063</v>
      </c>
      <c r="F411" s="42" t="s">
        <v>620</v>
      </c>
      <c r="G411" s="44" t="s">
        <v>568</v>
      </c>
    </row>
    <row r="412" spans="1:7" ht="38.25" x14ac:dyDescent="0.2">
      <c r="A412" s="69" t="str">
        <f t="shared" ca="1" si="6"/>
        <v>The project header b) is transferred from the form "Project status" and can only be modified there.</v>
      </c>
      <c r="B412" s="68"/>
      <c r="C412" s="42" t="s">
        <v>280</v>
      </c>
      <c r="D412" s="42" t="s">
        <v>358</v>
      </c>
      <c r="E412" s="43" t="s">
        <v>1080</v>
      </c>
      <c r="F412" s="42" t="s">
        <v>621</v>
      </c>
      <c r="G412" s="44" t="s">
        <v>568</v>
      </c>
    </row>
    <row r="413" spans="1:7" ht="63.75" x14ac:dyDescent="0.2">
      <c r="A413" s="69" t="str">
        <f t="shared" ca="1" si="6"/>
        <v>Status of project is entered in the selection list (d) (1 = proceeding according to plan, 2 = be watchful, 3 = critical). This data is also transferred to the form "Project charter"</v>
      </c>
      <c r="B413" s="68"/>
      <c r="C413" s="42" t="s">
        <v>299</v>
      </c>
      <c r="D413" s="42" t="s">
        <v>359</v>
      </c>
      <c r="E413" s="43" t="s">
        <v>1081</v>
      </c>
      <c r="F413" s="42" t="s">
        <v>635</v>
      </c>
      <c r="G413" s="44" t="s">
        <v>568</v>
      </c>
    </row>
    <row r="414" spans="1:7" ht="51" x14ac:dyDescent="0.2">
      <c r="A414" s="69" t="str">
        <f t="shared" ca="1" si="6"/>
        <v>Project progress in % is represented in a bar (d). The calculation depends on the concluded work from the detailed planning.</v>
      </c>
      <c r="B414" s="68"/>
      <c r="C414" s="42" t="s">
        <v>262</v>
      </c>
      <c r="D414" s="42" t="s">
        <v>329</v>
      </c>
      <c r="E414" s="43" t="s">
        <v>1050</v>
      </c>
      <c r="F414" s="42" t="s">
        <v>653</v>
      </c>
      <c r="G414" s="44" t="s">
        <v>568</v>
      </c>
    </row>
    <row r="415" spans="1:7" ht="51" x14ac:dyDescent="0.2">
      <c r="A415" s="69" t="str">
        <f t="shared" ca="1" si="6"/>
        <v>The budget (e) is transferred from the form "Budget". Cells are read-only. Modifications can only be entered in the form "Budget".</v>
      </c>
      <c r="B415" s="68"/>
      <c r="C415" s="42" t="s">
        <v>294</v>
      </c>
      <c r="D415" s="42" t="s">
        <v>360</v>
      </c>
      <c r="E415" s="43" t="s">
        <v>1138</v>
      </c>
      <c r="F415" s="42" t="s">
        <v>654</v>
      </c>
      <c r="G415" s="44" t="s">
        <v>568</v>
      </c>
    </row>
    <row r="416" spans="1:7" ht="51" x14ac:dyDescent="0.2">
      <c r="A416" s="69" t="str">
        <f t="shared" ca="1" si="6"/>
        <v>Possible solutions and proposed approach are worked out in the rough concept. This serves as basis to decide further steps.</v>
      </c>
      <c r="B416" s="68"/>
      <c r="C416" s="42" t="s">
        <v>295</v>
      </c>
      <c r="D416" s="42" t="s">
        <v>361</v>
      </c>
      <c r="E416" s="43" t="s">
        <v>1082</v>
      </c>
      <c r="F416" s="42" t="s">
        <v>655</v>
      </c>
      <c r="G416" s="44" t="s">
        <v>568</v>
      </c>
    </row>
    <row r="417" spans="1:26" ht="38.25" x14ac:dyDescent="0.2">
      <c r="A417" s="69" t="str">
        <f t="shared" ca="1" si="6"/>
        <v>The list of contents (b) serves as support. Chapters can be added or removed.</v>
      </c>
      <c r="B417" s="68"/>
      <c r="C417" s="42" t="s">
        <v>296</v>
      </c>
      <c r="D417" s="42" t="s">
        <v>362</v>
      </c>
      <c r="E417" s="43" t="s">
        <v>1083</v>
      </c>
      <c r="F417" s="42" t="s">
        <v>656</v>
      </c>
      <c r="G417" s="44" t="s">
        <v>568</v>
      </c>
    </row>
    <row r="418" spans="1:26" ht="25.5" x14ac:dyDescent="0.2">
      <c r="A418" s="69" t="str">
        <f t="shared" ca="1" si="6"/>
        <v>A click on the arrow (a) opens a word document with the suggested chapters.</v>
      </c>
      <c r="B418" s="68"/>
      <c r="C418" s="42" t="s">
        <v>297</v>
      </c>
      <c r="D418" s="42" t="s">
        <v>363</v>
      </c>
      <c r="E418" s="43" t="s">
        <v>1084</v>
      </c>
      <c r="F418" s="42" t="s">
        <v>657</v>
      </c>
      <c r="G418" s="44" t="s">
        <v>568</v>
      </c>
    </row>
    <row r="419" spans="1:26" ht="63.75" x14ac:dyDescent="0.2">
      <c r="A419" s="69" t="str">
        <f t="shared" ca="1" si="6"/>
        <v>The detailed concept describes the precise approach and expected results. It is like a detailed specification and serves as a basis for project implementation.</v>
      </c>
      <c r="B419" s="68"/>
      <c r="C419" s="42" t="s">
        <v>1139</v>
      </c>
      <c r="D419" s="42" t="s">
        <v>364</v>
      </c>
      <c r="E419" s="43" t="s">
        <v>1085</v>
      </c>
      <c r="F419" s="42" t="s">
        <v>658</v>
      </c>
      <c r="G419" s="44" t="s">
        <v>568</v>
      </c>
    </row>
    <row r="420" spans="1:26" ht="38.25" x14ac:dyDescent="0.2">
      <c r="A420" s="69" t="str">
        <f t="shared" ca="1" si="6"/>
        <v>The list of contents (b) serves as support. Chapters can be added or removed.</v>
      </c>
      <c r="B420" s="68"/>
      <c r="C420" s="42" t="s">
        <v>296</v>
      </c>
      <c r="D420" s="42" t="s">
        <v>362</v>
      </c>
      <c r="E420" s="43" t="s">
        <v>1083</v>
      </c>
      <c r="F420" s="42" t="s">
        <v>636</v>
      </c>
      <c r="G420" s="44" t="s">
        <v>568</v>
      </c>
    </row>
    <row r="421" spans="1:26" ht="25.5" x14ac:dyDescent="0.2">
      <c r="A421" s="69" t="str">
        <f t="shared" ca="1" si="6"/>
        <v>A click on the arrow (a) opens a word document with the suggested chapters.</v>
      </c>
      <c r="B421" s="68"/>
      <c r="C421" s="42" t="s">
        <v>297</v>
      </c>
      <c r="D421" s="42" t="s">
        <v>363</v>
      </c>
      <c r="E421" s="43" t="s">
        <v>1084</v>
      </c>
      <c r="F421" s="42" t="s">
        <v>637</v>
      </c>
      <c r="G421" s="44" t="s">
        <v>568</v>
      </c>
    </row>
    <row r="422" spans="1:26" ht="51" x14ac:dyDescent="0.2">
      <c r="A422" s="69" t="str">
        <f t="shared" ca="1" si="6"/>
        <v>This document helps to draw up the final report. Like the project charter the final report should also be signed by the client.</v>
      </c>
      <c r="B422" s="68"/>
      <c r="C422" s="42" t="s">
        <v>298</v>
      </c>
      <c r="D422" s="42" t="s">
        <v>365</v>
      </c>
      <c r="E422" s="43" t="s">
        <v>1086</v>
      </c>
      <c r="F422" s="42" t="s">
        <v>638</v>
      </c>
      <c r="G422" s="44" t="s">
        <v>568</v>
      </c>
    </row>
    <row r="423" spans="1:26" ht="38.25" x14ac:dyDescent="0.2">
      <c r="A423" s="69" t="str">
        <f t="shared" ca="1" si="6"/>
        <v>The "Home" button in the top left hand corner enables you to return to the menu (a).</v>
      </c>
      <c r="B423" s="68"/>
      <c r="C423" s="42" t="s">
        <v>265</v>
      </c>
      <c r="D423" s="42" t="s">
        <v>331</v>
      </c>
      <c r="E423" s="43" t="s">
        <v>1134</v>
      </c>
      <c r="F423" s="42" t="s">
        <v>619</v>
      </c>
      <c r="G423" s="44" t="s">
        <v>568</v>
      </c>
    </row>
    <row r="424" spans="1:26" ht="25.5" x14ac:dyDescent="0.2">
      <c r="A424" s="69" t="str">
        <f t="shared" ca="1" si="6"/>
        <v>You can change the language any time in the top right hand corner (b).</v>
      </c>
      <c r="B424" s="68"/>
      <c r="C424" s="42" t="s">
        <v>261</v>
      </c>
      <c r="D424" s="42" t="s">
        <v>328</v>
      </c>
      <c r="E424" s="43" t="s">
        <v>1049</v>
      </c>
      <c r="F424" s="42" t="s">
        <v>620</v>
      </c>
      <c r="G424" s="44" t="s">
        <v>568</v>
      </c>
    </row>
    <row r="425" spans="1:26" ht="38.25" x14ac:dyDescent="0.2">
      <c r="A425" s="69" t="str">
        <f t="shared" ca="1" si="6"/>
        <v>The project header (c) is transferred from the form "Project status" and can only be modified there.</v>
      </c>
      <c r="B425" s="68"/>
      <c r="C425" s="42" t="s">
        <v>277</v>
      </c>
      <c r="D425" s="42" t="s">
        <v>358</v>
      </c>
      <c r="E425" s="43" t="s">
        <v>1059</v>
      </c>
      <c r="F425" s="42" t="s">
        <v>621</v>
      </c>
      <c r="G425" s="44" t="s">
        <v>568</v>
      </c>
    </row>
    <row r="426" spans="1:26" ht="51" x14ac:dyDescent="0.2">
      <c r="A426" s="69" t="str">
        <f t="shared" ca="1" si="6"/>
        <v>Project success is entered in the selection list (d) (1 = yes, 2 = partially, 3 = no). This data is also transferred to the form "Project charter"</v>
      </c>
      <c r="B426" s="68"/>
      <c r="C426" s="42" t="s">
        <v>300</v>
      </c>
      <c r="D426" s="42" t="s">
        <v>366</v>
      </c>
      <c r="E426" s="43" t="s">
        <v>1087</v>
      </c>
      <c r="F426" s="42" t="s">
        <v>639</v>
      </c>
      <c r="G426" s="44" t="s">
        <v>568</v>
      </c>
    </row>
    <row r="427" spans="1:26" ht="51" x14ac:dyDescent="0.2">
      <c r="A427" s="69" t="str">
        <f t="shared" ca="1" si="6"/>
        <v>The budget (e) is transferred from the form "Budget". Cells are read-only. Modifications can only be entered in the form "Budget".</v>
      </c>
      <c r="B427" s="68"/>
      <c r="C427" s="42" t="s">
        <v>294</v>
      </c>
      <c r="D427" s="42" t="s">
        <v>360</v>
      </c>
      <c r="E427" s="42" t="s">
        <v>1138</v>
      </c>
      <c r="F427" s="42" t="s">
        <v>640</v>
      </c>
      <c r="G427" s="44" t="s">
        <v>568</v>
      </c>
    </row>
    <row r="428" spans="1:26" x14ac:dyDescent="0.2">
      <c r="A428" s="70">
        <f t="shared" ca="1" si="6"/>
        <v>0</v>
      </c>
      <c r="B428" s="68"/>
      <c r="C428" s="46"/>
      <c r="D428" s="46"/>
      <c r="E428" s="56"/>
      <c r="F428" s="46"/>
      <c r="G428" s="47" t="s">
        <v>568</v>
      </c>
    </row>
    <row r="429" spans="1:26" s="54" customFormat="1" x14ac:dyDescent="0.25">
      <c r="A429" s="66" t="str">
        <f t="shared" ca="1" si="6"/>
        <v>S W O T   A N A L Y S I S</v>
      </c>
      <c r="B429" s="49"/>
      <c r="C429" s="66" t="s">
        <v>506</v>
      </c>
      <c r="D429" s="66" t="s">
        <v>507</v>
      </c>
      <c r="E429" s="66" t="s">
        <v>1088</v>
      </c>
      <c r="F429" s="66" t="s">
        <v>650</v>
      </c>
      <c r="G429" s="51" t="s">
        <v>568</v>
      </c>
      <c r="H429" s="52"/>
      <c r="I429" s="53"/>
      <c r="K429" s="53"/>
      <c r="Z429" s="9"/>
    </row>
    <row r="430" spans="1:26" x14ac:dyDescent="0.2">
      <c r="A430" s="67" t="str">
        <f t="shared" ca="1" si="6"/>
        <v>Strength</v>
      </c>
      <c r="B430" s="37"/>
      <c r="C430" s="39" t="s">
        <v>1661</v>
      </c>
      <c r="D430" s="39" t="s">
        <v>1662</v>
      </c>
      <c r="E430" s="39" t="s">
        <v>1626</v>
      </c>
      <c r="F430" s="39" t="s">
        <v>1666</v>
      </c>
      <c r="G430" s="40" t="s">
        <v>568</v>
      </c>
    </row>
    <row r="431" spans="1:26" x14ac:dyDescent="0.2">
      <c r="A431" s="69" t="str">
        <f t="shared" ca="1" si="6"/>
        <v>Weaknesses</v>
      </c>
      <c r="B431" s="37"/>
      <c r="C431" s="43" t="s">
        <v>1664</v>
      </c>
      <c r="D431" s="43" t="s">
        <v>1663</v>
      </c>
      <c r="E431" s="43" t="s">
        <v>1627</v>
      </c>
      <c r="F431" s="43" t="s">
        <v>1667</v>
      </c>
      <c r="G431" s="44" t="s">
        <v>568</v>
      </c>
    </row>
    <row r="432" spans="1:26" x14ac:dyDescent="0.2">
      <c r="A432" s="69" t="str">
        <f t="shared" ca="1" si="6"/>
        <v>Opportunities</v>
      </c>
      <c r="B432" s="37"/>
      <c r="C432" s="43" t="s">
        <v>1665</v>
      </c>
      <c r="D432" s="43" t="s">
        <v>1668</v>
      </c>
      <c r="E432" s="43" t="s">
        <v>1089</v>
      </c>
      <c r="F432" s="43" t="s">
        <v>664</v>
      </c>
      <c r="G432" s="44" t="s">
        <v>568</v>
      </c>
    </row>
    <row r="433" spans="1:26" x14ac:dyDescent="0.2">
      <c r="A433" s="70" t="str">
        <f t="shared" ca="1" si="6"/>
        <v>Threats</v>
      </c>
      <c r="B433" s="37"/>
      <c r="C433" s="56" t="s">
        <v>1670</v>
      </c>
      <c r="D433" s="56" t="s">
        <v>1669</v>
      </c>
      <c r="E433" s="56" t="s">
        <v>1628</v>
      </c>
      <c r="F433" s="56" t="s">
        <v>1629</v>
      </c>
      <c r="G433" s="47" t="s">
        <v>568</v>
      </c>
    </row>
    <row r="434" spans="1:26" s="54" customFormat="1" x14ac:dyDescent="0.25">
      <c r="A434" s="66" t="str">
        <f t="shared" ca="1" si="6"/>
        <v>R I S K   A N A L Y S I S</v>
      </c>
      <c r="B434" s="49"/>
      <c r="C434" s="66" t="s">
        <v>562</v>
      </c>
      <c r="D434" s="66" t="s">
        <v>561</v>
      </c>
      <c r="E434" s="50" t="s">
        <v>1090</v>
      </c>
      <c r="F434" s="66" t="s">
        <v>651</v>
      </c>
      <c r="G434" s="51" t="s">
        <v>568</v>
      </c>
      <c r="H434" s="52"/>
      <c r="I434" s="53"/>
      <c r="K434" s="53"/>
      <c r="Z434" s="9"/>
    </row>
    <row r="435" spans="1:26" x14ac:dyDescent="0.2">
      <c r="A435" s="67" t="str">
        <f t="shared" ca="1" si="6"/>
        <v>Probability of occurrence</v>
      </c>
      <c r="B435" s="37"/>
      <c r="C435" s="39" t="s">
        <v>508</v>
      </c>
      <c r="D435" s="39" t="s">
        <v>509</v>
      </c>
      <c r="E435" s="39" t="s">
        <v>1145</v>
      </c>
      <c r="F435" s="39" t="s">
        <v>660</v>
      </c>
      <c r="G435" s="40" t="s">
        <v>568</v>
      </c>
    </row>
    <row r="436" spans="1:26" x14ac:dyDescent="0.2">
      <c r="A436" s="69" t="str">
        <f t="shared" ca="1" si="6"/>
        <v>High</v>
      </c>
      <c r="B436" s="37"/>
      <c r="C436" s="43" t="s">
        <v>510</v>
      </c>
      <c r="D436" s="43" t="s">
        <v>511</v>
      </c>
      <c r="E436" s="43" t="s">
        <v>1091</v>
      </c>
      <c r="F436" s="43" t="s">
        <v>661</v>
      </c>
      <c r="G436" s="44" t="s">
        <v>568</v>
      </c>
    </row>
    <row r="437" spans="1:26" x14ac:dyDescent="0.2">
      <c r="A437" s="69" t="str">
        <f t="shared" ca="1" si="6"/>
        <v>Medium</v>
      </c>
      <c r="B437" s="37"/>
      <c r="C437" s="43" t="s">
        <v>512</v>
      </c>
      <c r="D437" s="43" t="s">
        <v>513</v>
      </c>
      <c r="E437" s="43" t="s">
        <v>1092</v>
      </c>
      <c r="F437" s="43" t="s">
        <v>662</v>
      </c>
      <c r="G437" s="44" t="s">
        <v>568</v>
      </c>
    </row>
    <row r="438" spans="1:26" x14ac:dyDescent="0.2">
      <c r="A438" s="69" t="str">
        <f t="shared" ca="1" si="6"/>
        <v>Low</v>
      </c>
      <c r="B438" s="37"/>
      <c r="C438" s="43" t="s">
        <v>514</v>
      </c>
      <c r="D438" s="43" t="s">
        <v>515</v>
      </c>
      <c r="E438" s="43" t="s">
        <v>1093</v>
      </c>
      <c r="F438" s="43" t="s">
        <v>663</v>
      </c>
      <c r="G438" s="44" t="s">
        <v>568</v>
      </c>
    </row>
    <row r="439" spans="1:26" x14ac:dyDescent="0.2">
      <c r="A439" s="69" t="str">
        <f t="shared" ca="1" si="6"/>
        <v>Extent of damage</v>
      </c>
      <c r="B439" s="37"/>
      <c r="C439" s="43" t="s">
        <v>516</v>
      </c>
      <c r="D439" s="43" t="s">
        <v>517</v>
      </c>
      <c r="E439" s="43" t="s">
        <v>1094</v>
      </c>
      <c r="F439" s="43" t="s">
        <v>665</v>
      </c>
      <c r="G439" s="44" t="s">
        <v>568</v>
      </c>
    </row>
    <row r="440" spans="1:26" x14ac:dyDescent="0.2">
      <c r="A440" s="69" t="str">
        <f t="shared" ca="1" si="6"/>
        <v>No need for action</v>
      </c>
      <c r="B440" s="37"/>
      <c r="C440" s="43" t="s">
        <v>518</v>
      </c>
      <c r="D440" s="43" t="s">
        <v>519</v>
      </c>
      <c r="E440" s="43" t="s">
        <v>1095</v>
      </c>
      <c r="F440" s="43" t="s">
        <v>666</v>
      </c>
      <c r="G440" s="44" t="s">
        <v>568</v>
      </c>
    </row>
    <row r="441" spans="1:26" x14ac:dyDescent="0.2">
      <c r="A441" s="69" t="str">
        <f t="shared" ca="1" si="6"/>
        <v>Need for action</v>
      </c>
      <c r="B441" s="37"/>
      <c r="C441" s="43" t="s">
        <v>520</v>
      </c>
      <c r="D441" s="43" t="s">
        <v>521</v>
      </c>
      <c r="E441" s="43" t="s">
        <v>1096</v>
      </c>
      <c r="F441" s="43" t="s">
        <v>667</v>
      </c>
      <c r="G441" s="44" t="s">
        <v>568</v>
      </c>
    </row>
    <row r="442" spans="1:26" x14ac:dyDescent="0.2">
      <c r="A442" s="69" t="str">
        <f t="shared" ca="1" si="6"/>
        <v>Urgent need for action</v>
      </c>
      <c r="B442" s="37"/>
      <c r="C442" s="43" t="s">
        <v>522</v>
      </c>
      <c r="D442" s="43" t="s">
        <v>523</v>
      </c>
      <c r="E442" s="43" t="s">
        <v>1097</v>
      </c>
      <c r="F442" s="43" t="s">
        <v>668</v>
      </c>
      <c r="G442" s="44" t="s">
        <v>568</v>
      </c>
    </row>
    <row r="443" spans="1:26" x14ac:dyDescent="0.2">
      <c r="A443" s="69" t="str">
        <f t="shared" ca="1" si="6"/>
        <v>No.</v>
      </c>
      <c r="B443" s="37"/>
      <c r="C443" s="43" t="s">
        <v>524</v>
      </c>
      <c r="D443" s="43" t="s">
        <v>525</v>
      </c>
      <c r="E443" s="43" t="s">
        <v>525</v>
      </c>
      <c r="F443" s="43" t="s">
        <v>669</v>
      </c>
      <c r="G443" s="44" t="s">
        <v>568</v>
      </c>
    </row>
    <row r="444" spans="1:26" x14ac:dyDescent="0.2">
      <c r="A444" s="69" t="str">
        <f t="shared" ca="1" si="6"/>
        <v>Risk</v>
      </c>
      <c r="B444" s="37"/>
      <c r="C444" s="43" t="s">
        <v>526</v>
      </c>
      <c r="D444" s="43" t="s">
        <v>527</v>
      </c>
      <c r="E444" s="43" t="s">
        <v>1098</v>
      </c>
      <c r="F444" s="43" t="s">
        <v>670</v>
      </c>
      <c r="G444" s="44" t="s">
        <v>568</v>
      </c>
    </row>
    <row r="445" spans="1:26" x14ac:dyDescent="0.2">
      <c r="A445" s="69" t="str">
        <f t="shared" ca="1" si="6"/>
        <v>Consequences</v>
      </c>
      <c r="B445" s="37"/>
      <c r="C445" s="43" t="s">
        <v>528</v>
      </c>
      <c r="D445" s="43" t="s">
        <v>529</v>
      </c>
      <c r="E445" s="43" t="s">
        <v>1099</v>
      </c>
      <c r="F445" s="43" t="s">
        <v>671</v>
      </c>
      <c r="G445" s="44" t="s">
        <v>568</v>
      </c>
    </row>
    <row r="446" spans="1:26" x14ac:dyDescent="0.2">
      <c r="A446" s="69" t="str">
        <f t="shared" ca="1" si="6"/>
        <v>Probability of occurrence</v>
      </c>
      <c r="B446" s="37"/>
      <c r="C446" s="43" t="s">
        <v>530</v>
      </c>
      <c r="D446" s="43" t="s">
        <v>509</v>
      </c>
      <c r="E446" s="43" t="s">
        <v>1145</v>
      </c>
      <c r="F446" s="43" t="s">
        <v>660</v>
      </c>
      <c r="G446" s="44" t="s">
        <v>568</v>
      </c>
    </row>
    <row r="447" spans="1:26" x14ac:dyDescent="0.2">
      <c r="A447" s="69" t="str">
        <f t="shared" ca="1" si="6"/>
        <v>Extent of damage</v>
      </c>
      <c r="B447" s="37"/>
      <c r="C447" s="43" t="s">
        <v>531</v>
      </c>
      <c r="D447" s="43" t="s">
        <v>532</v>
      </c>
      <c r="E447" s="43" t="s">
        <v>1094</v>
      </c>
      <c r="F447" s="43" t="s">
        <v>665</v>
      </c>
      <c r="G447" s="44" t="s">
        <v>568</v>
      </c>
    </row>
    <row r="448" spans="1:26" ht="25.5" x14ac:dyDescent="0.2">
      <c r="A448" s="69" t="str">
        <f t="shared" ca="1" si="6"/>
        <v>Ten-dency</v>
      </c>
      <c r="B448" s="37"/>
      <c r="C448" s="43" t="s">
        <v>533</v>
      </c>
      <c r="D448" s="43" t="s">
        <v>534</v>
      </c>
      <c r="E448" s="43" t="s">
        <v>1148</v>
      </c>
      <c r="F448" s="43" t="s">
        <v>674</v>
      </c>
      <c r="G448" s="44" t="s">
        <v>568</v>
      </c>
    </row>
    <row r="449" spans="1:26" x14ac:dyDescent="0.2">
      <c r="A449" s="69" t="str">
        <f t="shared" ca="1" si="6"/>
        <v>Possible measures</v>
      </c>
      <c r="B449" s="37"/>
      <c r="C449" s="43" t="s">
        <v>535</v>
      </c>
      <c r="D449" s="43" t="s">
        <v>536</v>
      </c>
      <c r="E449" s="43" t="s">
        <v>1100</v>
      </c>
      <c r="F449" s="43" t="s">
        <v>672</v>
      </c>
      <c r="G449" s="44" t="s">
        <v>568</v>
      </c>
    </row>
    <row r="450" spans="1:26" x14ac:dyDescent="0.2">
      <c r="A450" s="69" t="str">
        <f t="shared" ca="1" si="6"/>
        <v>Status</v>
      </c>
      <c r="B450" s="37"/>
      <c r="C450" s="43" t="s">
        <v>537</v>
      </c>
      <c r="D450" s="43" t="s">
        <v>538</v>
      </c>
      <c r="E450" s="43" t="s">
        <v>537</v>
      </c>
      <c r="F450" s="43" t="s">
        <v>537</v>
      </c>
      <c r="G450" s="44" t="s">
        <v>568</v>
      </c>
    </row>
    <row r="451" spans="1:26" x14ac:dyDescent="0.2">
      <c r="A451" s="70" t="str">
        <f t="shared" ca="1" si="6"/>
        <v>Extent of consequences</v>
      </c>
      <c r="B451" s="37"/>
      <c r="C451" s="56" t="s">
        <v>539</v>
      </c>
      <c r="D451" s="56" t="s">
        <v>540</v>
      </c>
      <c r="E451" s="56" t="s">
        <v>1101</v>
      </c>
      <c r="F451" s="56" t="s">
        <v>673</v>
      </c>
      <c r="G451" s="47" t="s">
        <v>568</v>
      </c>
    </row>
    <row r="452" spans="1:26" s="54" customFormat="1" x14ac:dyDescent="0.25">
      <c r="A452" s="66" t="str">
        <f t="shared" ca="1" si="6"/>
        <v>F E A S I B I L I T Y  S T U D Y</v>
      </c>
      <c r="B452" s="49"/>
      <c r="C452" s="66" t="s">
        <v>541</v>
      </c>
      <c r="D452" s="66" t="s">
        <v>542</v>
      </c>
      <c r="E452" s="50" t="s">
        <v>1102</v>
      </c>
      <c r="F452" s="66" t="s">
        <v>652</v>
      </c>
      <c r="G452" s="51" t="s">
        <v>568</v>
      </c>
      <c r="H452" s="52"/>
      <c r="I452" s="53"/>
      <c r="K452" s="53"/>
      <c r="Z452" s="9"/>
    </row>
    <row r="453" spans="1:26" x14ac:dyDescent="0.2">
      <c r="A453" s="67" t="str">
        <f t="shared" ref="A453:A516" ca="1" si="7">OFFSET($C453,0,$B$4-1)</f>
        <v>Organizational feasibility</v>
      </c>
      <c r="B453" s="68"/>
      <c r="C453" s="71" t="s">
        <v>546</v>
      </c>
      <c r="D453" s="38" t="s">
        <v>548</v>
      </c>
      <c r="E453" s="39" t="s">
        <v>1146</v>
      </c>
      <c r="F453" s="71" t="s">
        <v>675</v>
      </c>
      <c r="G453" s="40" t="s">
        <v>568</v>
      </c>
    </row>
    <row r="454" spans="1:26" x14ac:dyDescent="0.2">
      <c r="A454" s="69" t="str">
        <f t="shared" ca="1" si="7"/>
        <v>Economic feasibility</v>
      </c>
      <c r="B454" s="68"/>
      <c r="C454" s="42" t="s">
        <v>544</v>
      </c>
      <c r="D454" s="42" t="s">
        <v>549</v>
      </c>
      <c r="E454" s="43" t="s">
        <v>1103</v>
      </c>
      <c r="F454" s="42" t="s">
        <v>676</v>
      </c>
      <c r="G454" s="44" t="s">
        <v>568</v>
      </c>
    </row>
    <row r="455" spans="1:26" x14ac:dyDescent="0.2">
      <c r="A455" s="69" t="str">
        <f t="shared" ca="1" si="7"/>
        <v>Technical feasibility</v>
      </c>
      <c r="B455" s="68"/>
      <c r="C455" s="42" t="s">
        <v>543</v>
      </c>
      <c r="D455" s="42" t="s">
        <v>550</v>
      </c>
      <c r="E455" s="43" t="s">
        <v>1104</v>
      </c>
      <c r="F455" s="42" t="s">
        <v>677</v>
      </c>
      <c r="G455" s="44" t="s">
        <v>568</v>
      </c>
    </row>
    <row r="456" spans="1:26" x14ac:dyDescent="0.2">
      <c r="A456" s="69" t="str">
        <f t="shared" ca="1" si="7"/>
        <v>Resources and time</v>
      </c>
      <c r="B456" s="68"/>
      <c r="C456" s="42" t="s">
        <v>545</v>
      </c>
      <c r="D456" s="42" t="s">
        <v>551</v>
      </c>
      <c r="E456" s="43" t="s">
        <v>1105</v>
      </c>
      <c r="F456" s="42" t="s">
        <v>678</v>
      </c>
      <c r="G456" s="44" t="s">
        <v>568</v>
      </c>
    </row>
    <row r="457" spans="1:26" x14ac:dyDescent="0.2">
      <c r="A457" s="69" t="str">
        <f t="shared" ca="1" si="7"/>
        <v>Legal feasibility</v>
      </c>
      <c r="B457" s="68"/>
      <c r="C457" s="42" t="s">
        <v>547</v>
      </c>
      <c r="D457" s="42" t="s">
        <v>552</v>
      </c>
      <c r="E457" s="43" t="s">
        <v>1106</v>
      </c>
      <c r="F457" s="42" t="s">
        <v>679</v>
      </c>
      <c r="G457" s="44" t="s">
        <v>568</v>
      </c>
    </row>
    <row r="458" spans="1:26" x14ac:dyDescent="0.2">
      <c r="A458" s="69" t="str">
        <f t="shared" ca="1" si="7"/>
        <v>No.</v>
      </c>
      <c r="B458" s="37"/>
      <c r="C458" s="43" t="s">
        <v>524</v>
      </c>
      <c r="D458" s="43" t="s">
        <v>525</v>
      </c>
      <c r="E458" s="43" t="s">
        <v>525</v>
      </c>
      <c r="F458" s="43" t="s">
        <v>669</v>
      </c>
      <c r="G458" s="44" t="s">
        <v>568</v>
      </c>
    </row>
    <row r="459" spans="1:26" x14ac:dyDescent="0.2">
      <c r="A459" s="69" t="str">
        <f t="shared" ca="1" si="7"/>
        <v>Title</v>
      </c>
      <c r="B459" s="37"/>
      <c r="C459" s="43" t="s">
        <v>553</v>
      </c>
      <c r="D459" s="43" t="s">
        <v>554</v>
      </c>
      <c r="E459" s="43" t="s">
        <v>955</v>
      </c>
      <c r="F459" s="43" t="s">
        <v>680</v>
      </c>
      <c r="G459" s="44" t="s">
        <v>568</v>
      </c>
    </row>
    <row r="460" spans="1:26" x14ac:dyDescent="0.2">
      <c r="A460" s="69" t="str">
        <f t="shared" ca="1" si="7"/>
        <v>Consequences</v>
      </c>
      <c r="B460" s="37"/>
      <c r="C460" s="43" t="s">
        <v>528</v>
      </c>
      <c r="D460" s="43" t="s">
        <v>529</v>
      </c>
      <c r="E460" s="43" t="s">
        <v>1099</v>
      </c>
      <c r="F460" s="43" t="s">
        <v>671</v>
      </c>
      <c r="G460" s="44" t="s">
        <v>568</v>
      </c>
    </row>
    <row r="461" spans="1:26" x14ac:dyDescent="0.2">
      <c r="A461" s="69" t="str">
        <f t="shared" ca="1" si="7"/>
        <v>Degree of danger</v>
      </c>
      <c r="B461" s="37"/>
      <c r="C461" s="43" t="s">
        <v>555</v>
      </c>
      <c r="D461" s="43" t="s">
        <v>556</v>
      </c>
      <c r="E461" s="43" t="s">
        <v>1147</v>
      </c>
      <c r="F461" s="43" t="s">
        <v>681</v>
      </c>
      <c r="G461" s="44" t="s">
        <v>568</v>
      </c>
    </row>
    <row r="462" spans="1:26" x14ac:dyDescent="0.2">
      <c r="A462" s="69" t="str">
        <f t="shared" ca="1" si="7"/>
        <v>Influence on the project</v>
      </c>
      <c r="B462" s="37"/>
      <c r="C462" s="43" t="s">
        <v>560</v>
      </c>
      <c r="D462" s="43" t="s">
        <v>559</v>
      </c>
      <c r="E462" s="43" t="s">
        <v>1107</v>
      </c>
      <c r="F462" s="43" t="s">
        <v>682</v>
      </c>
      <c r="G462" s="44" t="s">
        <v>568</v>
      </c>
    </row>
    <row r="463" spans="1:26" ht="25.5" x14ac:dyDescent="0.2">
      <c r="A463" s="69" t="str">
        <f t="shared" ca="1" si="7"/>
        <v>Ten-dency</v>
      </c>
      <c r="B463" s="37"/>
      <c r="C463" s="43" t="s">
        <v>533</v>
      </c>
      <c r="D463" s="43" t="s">
        <v>534</v>
      </c>
      <c r="E463" s="43" t="s">
        <v>1148</v>
      </c>
      <c r="F463" s="43" t="s">
        <v>674</v>
      </c>
      <c r="G463" s="44" t="s">
        <v>568</v>
      </c>
    </row>
    <row r="464" spans="1:26" x14ac:dyDescent="0.2">
      <c r="A464" s="69" t="str">
        <f t="shared" ca="1" si="7"/>
        <v>Possible measures</v>
      </c>
      <c r="B464" s="37"/>
      <c r="C464" s="43" t="s">
        <v>535</v>
      </c>
      <c r="D464" s="43" t="s">
        <v>536</v>
      </c>
      <c r="E464" s="43" t="s">
        <v>1100</v>
      </c>
      <c r="F464" s="43" t="s">
        <v>672</v>
      </c>
      <c r="G464" s="44" t="s">
        <v>568</v>
      </c>
    </row>
    <row r="465" spans="1:26" x14ac:dyDescent="0.2">
      <c r="A465" s="69" t="str">
        <f t="shared" ca="1" si="7"/>
        <v>Status</v>
      </c>
      <c r="B465" s="37"/>
      <c r="C465" s="43" t="s">
        <v>537</v>
      </c>
      <c r="D465" s="43" t="s">
        <v>538</v>
      </c>
      <c r="E465" s="43" t="s">
        <v>537</v>
      </c>
      <c r="F465" s="43" t="s">
        <v>537</v>
      </c>
      <c r="G465" s="44" t="s">
        <v>568</v>
      </c>
    </row>
    <row r="466" spans="1:26" x14ac:dyDescent="0.2">
      <c r="A466" s="69" t="str">
        <f t="shared" ca="1" si="7"/>
        <v>Average</v>
      </c>
      <c r="B466" s="37"/>
      <c r="C466" s="43" t="s">
        <v>557</v>
      </c>
      <c r="D466" s="43" t="s">
        <v>558</v>
      </c>
      <c r="E466" s="43" t="s">
        <v>1108</v>
      </c>
      <c r="F466" s="43" t="s">
        <v>662</v>
      </c>
      <c r="G466" s="44" t="s">
        <v>568</v>
      </c>
    </row>
    <row r="467" spans="1:26" x14ac:dyDescent="0.2">
      <c r="A467" s="45" t="str">
        <f t="shared" ca="1" si="7"/>
        <v>Sum</v>
      </c>
      <c r="B467" s="37"/>
      <c r="C467" s="72" t="s">
        <v>1721</v>
      </c>
      <c r="D467" s="72" t="s">
        <v>1722</v>
      </c>
      <c r="E467" s="72" t="s">
        <v>1723</v>
      </c>
      <c r="F467" s="72" t="s">
        <v>1724</v>
      </c>
      <c r="G467" s="47" t="s">
        <v>568</v>
      </c>
    </row>
    <row r="468" spans="1:26" s="52" customFormat="1" ht="25.5" x14ac:dyDescent="0.2">
      <c r="A468" s="66" t="str">
        <f t="shared" ca="1" si="7"/>
        <v xml:space="preserve">C A U S E  - E F F E C T  D I A G R A M M </v>
      </c>
      <c r="B468" s="73"/>
      <c r="C468" s="66" t="s">
        <v>1202</v>
      </c>
      <c r="D468" s="66" t="s">
        <v>1203</v>
      </c>
      <c r="E468" s="66" t="s">
        <v>1206</v>
      </c>
      <c r="F468" s="66" t="s">
        <v>1208</v>
      </c>
      <c r="G468" s="51" t="s">
        <v>568</v>
      </c>
      <c r="H468" s="74"/>
      <c r="I468" s="75"/>
      <c r="J468" s="76"/>
      <c r="K468" s="75"/>
      <c r="Z468" s="5"/>
    </row>
    <row r="469" spans="1:26" x14ac:dyDescent="0.2">
      <c r="A469" s="77" t="str">
        <f t="shared" ca="1" si="7"/>
        <v>Causes - Effects</v>
      </c>
      <c r="B469" s="68"/>
      <c r="C469" s="78" t="s">
        <v>1204</v>
      </c>
      <c r="D469" s="78" t="s">
        <v>1205</v>
      </c>
      <c r="E469" s="79" t="s">
        <v>1207</v>
      </c>
      <c r="F469" s="78" t="s">
        <v>1209</v>
      </c>
      <c r="G469" s="80" t="s">
        <v>568</v>
      </c>
    </row>
    <row r="470" spans="1:26" s="52" customFormat="1" ht="25.5" x14ac:dyDescent="0.2">
      <c r="A470" s="66" t="str">
        <f t="shared" ca="1" si="7"/>
        <v>P R O J E C T    C O N T R O L L I N G</v>
      </c>
      <c r="B470" s="73"/>
      <c r="C470" s="66" t="s">
        <v>1217</v>
      </c>
      <c r="D470" s="66" t="s">
        <v>1215</v>
      </c>
      <c r="E470" s="66" t="s">
        <v>1218</v>
      </c>
      <c r="F470" s="66" t="s">
        <v>1223</v>
      </c>
      <c r="G470" s="51" t="s">
        <v>568</v>
      </c>
      <c r="H470" s="74"/>
      <c r="I470" s="75"/>
      <c r="J470" s="76"/>
      <c r="K470" s="75"/>
      <c r="Z470" s="5"/>
    </row>
    <row r="471" spans="1:26" x14ac:dyDescent="0.2">
      <c r="A471" s="67" t="str">
        <f t="shared" ca="1" si="7"/>
        <v>No.</v>
      </c>
      <c r="B471" s="68"/>
      <c r="C471" s="39" t="s">
        <v>524</v>
      </c>
      <c r="D471" s="39" t="s">
        <v>525</v>
      </c>
      <c r="E471" s="39" t="s">
        <v>525</v>
      </c>
      <c r="F471" s="39" t="s">
        <v>669</v>
      </c>
      <c r="G471" s="40" t="s">
        <v>568</v>
      </c>
    </row>
    <row r="472" spans="1:26" x14ac:dyDescent="0.2">
      <c r="A472" s="69" t="str">
        <f t="shared" ca="1" si="7"/>
        <v>Projects</v>
      </c>
      <c r="B472" s="68"/>
      <c r="C472" s="42" t="s">
        <v>1219</v>
      </c>
      <c r="D472" s="42" t="s">
        <v>1216</v>
      </c>
      <c r="E472" s="43" t="s">
        <v>1220</v>
      </c>
      <c r="F472" s="42" t="s">
        <v>1222</v>
      </c>
      <c r="G472" s="44" t="s">
        <v>568</v>
      </c>
    </row>
    <row r="473" spans="1:26" x14ac:dyDescent="0.2">
      <c r="A473" s="69" t="str">
        <f t="shared" ca="1" si="7"/>
        <v>Start</v>
      </c>
      <c r="B473" s="68"/>
      <c r="C473" s="43" t="s">
        <v>61</v>
      </c>
      <c r="D473" s="43" t="s">
        <v>100</v>
      </c>
      <c r="E473" s="43" t="s">
        <v>914</v>
      </c>
      <c r="F473" s="42" t="s">
        <v>747</v>
      </c>
      <c r="G473" s="44" t="s">
        <v>568</v>
      </c>
    </row>
    <row r="474" spans="1:26" x14ac:dyDescent="0.2">
      <c r="A474" s="69" t="str">
        <f t="shared" ca="1" si="7"/>
        <v>Finish</v>
      </c>
      <c r="B474" s="68"/>
      <c r="C474" s="43" t="s">
        <v>62</v>
      </c>
      <c r="D474" s="43" t="s">
        <v>101</v>
      </c>
      <c r="E474" s="43" t="s">
        <v>915</v>
      </c>
      <c r="F474" s="42" t="s">
        <v>748</v>
      </c>
      <c r="G474" s="44" t="s">
        <v>568</v>
      </c>
    </row>
    <row r="475" spans="1:26" x14ac:dyDescent="0.2">
      <c r="A475" s="69" t="str">
        <f t="shared" ca="1" si="7"/>
        <v>Who?</v>
      </c>
      <c r="B475" s="68"/>
      <c r="C475" s="43" t="s">
        <v>16</v>
      </c>
      <c r="D475" s="43" t="s">
        <v>1221</v>
      </c>
      <c r="E475" s="43" t="s">
        <v>903</v>
      </c>
      <c r="F475" s="42" t="s">
        <v>734</v>
      </c>
      <c r="G475" s="44" t="s">
        <v>568</v>
      </c>
    </row>
    <row r="476" spans="1:26" x14ac:dyDescent="0.2">
      <c r="A476" s="70" t="str">
        <f t="shared" ca="1" si="7"/>
        <v>Remarks</v>
      </c>
      <c r="B476" s="68"/>
      <c r="C476" s="46" t="s">
        <v>18</v>
      </c>
      <c r="D476" s="46" t="s">
        <v>113</v>
      </c>
      <c r="E476" s="56" t="s">
        <v>938</v>
      </c>
      <c r="F476" s="46" t="s">
        <v>771</v>
      </c>
      <c r="G476" s="47" t="s">
        <v>568</v>
      </c>
    </row>
    <row r="477" spans="1:26" s="52" customFormat="1" x14ac:dyDescent="0.2">
      <c r="A477" s="50" t="str">
        <f t="shared" ca="1" si="7"/>
        <v>Calendar</v>
      </c>
      <c r="B477" s="49"/>
      <c r="C477" s="81" t="s">
        <v>1228</v>
      </c>
      <c r="D477" s="82" t="s">
        <v>1248</v>
      </c>
      <c r="E477" s="50" t="s">
        <v>1230</v>
      </c>
      <c r="F477" s="81" t="s">
        <v>1229</v>
      </c>
      <c r="G477" s="51" t="s">
        <v>568</v>
      </c>
      <c r="I477" s="53"/>
      <c r="J477" s="76"/>
      <c r="K477" s="53"/>
      <c r="Z477" s="2"/>
    </row>
    <row r="478" spans="1:26" x14ac:dyDescent="0.2">
      <c r="A478" s="67" t="str">
        <f t="shared" ca="1" si="7"/>
        <v>Su</v>
      </c>
      <c r="B478" s="83"/>
      <c r="C478" s="38" t="s">
        <v>1238</v>
      </c>
      <c r="D478" s="38" t="s">
        <v>1233</v>
      </c>
      <c r="E478" s="39" t="s">
        <v>1243</v>
      </c>
      <c r="F478" s="38" t="s">
        <v>1241</v>
      </c>
      <c r="G478" s="40" t="s">
        <v>568</v>
      </c>
    </row>
    <row r="479" spans="1:26" x14ac:dyDescent="0.2">
      <c r="A479" s="84" t="str">
        <f t="shared" ca="1" si="7"/>
        <v>Mo</v>
      </c>
      <c r="B479" s="83"/>
      <c r="C479" s="12" t="s">
        <v>1239</v>
      </c>
      <c r="D479" s="12" t="s">
        <v>1231</v>
      </c>
      <c r="E479" s="13" t="s">
        <v>1239</v>
      </c>
      <c r="F479" s="12" t="s">
        <v>1231</v>
      </c>
      <c r="G479" s="58" t="s">
        <v>568</v>
      </c>
    </row>
    <row r="480" spans="1:26" x14ac:dyDescent="0.2">
      <c r="A480" s="84" t="str">
        <f t="shared" ca="1" si="7"/>
        <v>Tu</v>
      </c>
      <c r="B480" s="83"/>
      <c r="C480" s="12" t="s">
        <v>1233</v>
      </c>
      <c r="D480" s="12" t="s">
        <v>1232</v>
      </c>
      <c r="E480" s="13" t="s">
        <v>1244</v>
      </c>
      <c r="F480" s="12" t="s">
        <v>1232</v>
      </c>
      <c r="G480" s="58" t="s">
        <v>568</v>
      </c>
    </row>
    <row r="481" spans="1:26" x14ac:dyDescent="0.2">
      <c r="A481" s="84" t="str">
        <f t="shared" ca="1" si="7"/>
        <v>We</v>
      </c>
      <c r="B481" s="83"/>
      <c r="C481" s="12" t="s">
        <v>1240</v>
      </c>
      <c r="D481" s="12" t="s">
        <v>1234</v>
      </c>
      <c r="E481" s="13" t="s">
        <v>1245</v>
      </c>
      <c r="F481" s="12" t="s">
        <v>1234</v>
      </c>
      <c r="G481" s="58" t="s">
        <v>568</v>
      </c>
    </row>
    <row r="482" spans="1:26" x14ac:dyDescent="0.2">
      <c r="A482" s="84" t="str">
        <f t="shared" ca="1" si="7"/>
        <v>Th</v>
      </c>
      <c r="B482" s="83"/>
      <c r="C482" s="12" t="s">
        <v>1241</v>
      </c>
      <c r="D482" s="12" t="s">
        <v>1237</v>
      </c>
      <c r="E482" s="13" t="s">
        <v>1246</v>
      </c>
      <c r="F482" s="12" t="s">
        <v>1247</v>
      </c>
      <c r="G482" s="58" t="s">
        <v>568</v>
      </c>
    </row>
    <row r="483" spans="1:26" x14ac:dyDescent="0.2">
      <c r="A483" s="84" t="str">
        <f t="shared" ca="1" si="7"/>
        <v>Fr</v>
      </c>
      <c r="B483" s="83"/>
      <c r="C483" s="12" t="s">
        <v>1242</v>
      </c>
      <c r="D483" s="12" t="s">
        <v>1235</v>
      </c>
      <c r="E483" s="13" t="s">
        <v>1242</v>
      </c>
      <c r="F483" s="12" t="s">
        <v>1235</v>
      </c>
      <c r="G483" s="58" t="s">
        <v>568</v>
      </c>
    </row>
    <row r="484" spans="1:26" x14ac:dyDescent="0.2">
      <c r="A484" s="84" t="str">
        <f t="shared" ca="1" si="7"/>
        <v>Sa</v>
      </c>
      <c r="B484" s="83"/>
      <c r="C484" s="12" t="s">
        <v>1236</v>
      </c>
      <c r="D484" s="12" t="s">
        <v>1236</v>
      </c>
      <c r="E484" s="13" t="s">
        <v>1236</v>
      </c>
      <c r="F484" s="12" t="s">
        <v>1236</v>
      </c>
      <c r="G484" s="58" t="s">
        <v>568</v>
      </c>
    </row>
    <row r="485" spans="1:26" s="91" customFormat="1" x14ac:dyDescent="0.25">
      <c r="A485" s="85" t="str">
        <f t="shared" ca="1" si="7"/>
        <v>C O M M U N I C A T I O N</v>
      </c>
      <c r="B485" s="86"/>
      <c r="C485" s="87" t="s">
        <v>1267</v>
      </c>
      <c r="D485" s="88" t="s">
        <v>1268</v>
      </c>
      <c r="E485" s="88" t="s">
        <v>1268</v>
      </c>
      <c r="F485" s="88" t="s">
        <v>1429</v>
      </c>
      <c r="G485" s="89" t="s">
        <v>568</v>
      </c>
      <c r="H485" s="90"/>
      <c r="I485" s="90"/>
      <c r="J485" s="90"/>
      <c r="K485" s="90"/>
    </row>
    <row r="486" spans="1:26" x14ac:dyDescent="0.25">
      <c r="A486" s="92" t="str">
        <f t="shared" ca="1" si="7"/>
        <v>Internal (direct)</v>
      </c>
      <c r="B486" s="93"/>
      <c r="C486" s="94" t="s">
        <v>1355</v>
      </c>
      <c r="D486" s="95" t="s">
        <v>1356</v>
      </c>
      <c r="E486" s="96" t="s">
        <v>1357</v>
      </c>
      <c r="F486" s="95" t="s">
        <v>1480</v>
      </c>
      <c r="G486" s="97" t="s">
        <v>568</v>
      </c>
      <c r="H486" s="98"/>
      <c r="I486" s="98"/>
      <c r="J486" s="98"/>
      <c r="K486" s="98"/>
      <c r="Z486" s="91"/>
    </row>
    <row r="487" spans="1:26" x14ac:dyDescent="0.25">
      <c r="A487" s="99" t="str">
        <f t="shared" ca="1" si="7"/>
        <v>External (direct)</v>
      </c>
      <c r="B487" s="93"/>
      <c r="C487" s="100" t="s">
        <v>1358</v>
      </c>
      <c r="D487" s="101" t="s">
        <v>1359</v>
      </c>
      <c r="E487" s="93" t="s">
        <v>1360</v>
      </c>
      <c r="F487" s="101" t="s">
        <v>1481</v>
      </c>
      <c r="G487" s="97" t="s">
        <v>568</v>
      </c>
      <c r="H487" s="98"/>
      <c r="I487" s="98"/>
      <c r="J487" s="98"/>
      <c r="K487" s="98"/>
      <c r="Z487" s="91"/>
    </row>
    <row r="488" spans="1:26" x14ac:dyDescent="0.25">
      <c r="A488" s="99" t="str">
        <f t="shared" ca="1" si="7"/>
        <v>Internet</v>
      </c>
      <c r="B488" s="93"/>
      <c r="C488" s="100" t="s">
        <v>1269</v>
      </c>
      <c r="D488" s="101" t="s">
        <v>1269</v>
      </c>
      <c r="E488" s="93" t="s">
        <v>1269</v>
      </c>
      <c r="F488" s="101" t="s">
        <v>1269</v>
      </c>
      <c r="G488" s="97" t="s">
        <v>568</v>
      </c>
      <c r="H488" s="98"/>
      <c r="I488" s="98"/>
      <c r="J488" s="98"/>
      <c r="K488" s="98"/>
      <c r="Z488" s="91"/>
    </row>
    <row r="489" spans="1:26" x14ac:dyDescent="0.25">
      <c r="A489" s="99" t="str">
        <f t="shared" ca="1" si="7"/>
        <v>Social Media</v>
      </c>
      <c r="B489" s="93"/>
      <c r="C489" s="100" t="s">
        <v>1270</v>
      </c>
      <c r="D489" s="101" t="s">
        <v>1270</v>
      </c>
      <c r="E489" s="93" t="s">
        <v>1271</v>
      </c>
      <c r="F489" s="101" t="s">
        <v>1482</v>
      </c>
      <c r="G489" s="97" t="s">
        <v>568</v>
      </c>
      <c r="H489" s="98"/>
      <c r="I489" s="98"/>
      <c r="J489" s="98"/>
      <c r="K489" s="98"/>
      <c r="Z489" s="91"/>
    </row>
    <row r="490" spans="1:26" x14ac:dyDescent="0.25">
      <c r="A490" s="99" t="str">
        <f t="shared" ca="1" si="7"/>
        <v>Public relations</v>
      </c>
      <c r="B490" s="93"/>
      <c r="C490" s="100" t="s">
        <v>1272</v>
      </c>
      <c r="D490" s="101" t="s">
        <v>1273</v>
      </c>
      <c r="E490" s="93" t="s">
        <v>1274</v>
      </c>
      <c r="F490" s="101" t="s">
        <v>1483</v>
      </c>
      <c r="G490" s="97" t="s">
        <v>568</v>
      </c>
      <c r="H490" s="98"/>
      <c r="I490" s="98"/>
      <c r="J490" s="98"/>
      <c r="K490" s="98"/>
      <c r="Z490" s="91"/>
    </row>
    <row r="491" spans="1:26" x14ac:dyDescent="0.25">
      <c r="A491" s="99" t="str">
        <f t="shared" ca="1" si="7"/>
        <v>Diverse</v>
      </c>
      <c r="B491" s="93"/>
      <c r="C491" s="100" t="s">
        <v>1275</v>
      </c>
      <c r="D491" s="101" t="s">
        <v>564</v>
      </c>
      <c r="E491" s="93" t="s">
        <v>924</v>
      </c>
      <c r="F491" s="101" t="s">
        <v>1484</v>
      </c>
      <c r="G491" s="97" t="s">
        <v>568</v>
      </c>
      <c r="H491" s="98"/>
      <c r="I491" s="98"/>
      <c r="J491" s="98"/>
      <c r="K491" s="98"/>
      <c r="Z491" s="91"/>
    </row>
    <row r="492" spans="1:26" x14ac:dyDescent="0.25">
      <c r="A492" s="99" t="str">
        <f t="shared" ca="1" si="7"/>
        <v>Impact</v>
      </c>
      <c r="B492" s="93"/>
      <c r="C492" s="101" t="s">
        <v>529</v>
      </c>
      <c r="D492" s="101" t="s">
        <v>529</v>
      </c>
      <c r="E492" s="93" t="s">
        <v>529</v>
      </c>
      <c r="F492" s="101" t="s">
        <v>1485</v>
      </c>
      <c r="G492" s="97" t="s">
        <v>568</v>
      </c>
      <c r="H492" s="98"/>
      <c r="I492" s="98"/>
      <c r="J492" s="98"/>
      <c r="K492" s="98"/>
      <c r="Z492" s="91"/>
    </row>
    <row r="493" spans="1:26" x14ac:dyDescent="0.25">
      <c r="A493" s="99" t="str">
        <f t="shared" ca="1" si="7"/>
        <v>No.</v>
      </c>
      <c r="B493" s="93"/>
      <c r="C493" s="93" t="s">
        <v>524</v>
      </c>
      <c r="D493" s="93" t="s">
        <v>525</v>
      </c>
      <c r="E493" s="93" t="s">
        <v>525</v>
      </c>
      <c r="F493" s="93" t="s">
        <v>1486</v>
      </c>
      <c r="G493" s="97"/>
      <c r="H493" s="98"/>
      <c r="I493" s="98"/>
      <c r="J493" s="98"/>
      <c r="K493" s="98"/>
      <c r="Z493" s="91"/>
    </row>
    <row r="494" spans="1:26" x14ac:dyDescent="0.25">
      <c r="A494" s="99" t="str">
        <f t="shared" ca="1" si="7"/>
        <v>Target public</v>
      </c>
      <c r="B494" s="93"/>
      <c r="C494" s="93" t="s">
        <v>1361</v>
      </c>
      <c r="D494" s="93" t="s">
        <v>1362</v>
      </c>
      <c r="E494" s="93" t="s">
        <v>1363</v>
      </c>
      <c r="F494" s="93" t="s">
        <v>1487</v>
      </c>
      <c r="G494" s="97"/>
      <c r="H494" s="98"/>
      <c r="I494" s="98"/>
      <c r="J494" s="98"/>
      <c r="K494" s="98"/>
      <c r="Z494" s="91"/>
    </row>
    <row r="495" spans="1:26" x14ac:dyDescent="0.25">
      <c r="A495" s="99" t="str">
        <f t="shared" ca="1" si="7"/>
        <v>In %</v>
      </c>
      <c r="B495" s="93"/>
      <c r="C495" s="101" t="s">
        <v>28</v>
      </c>
      <c r="D495" s="101" t="s">
        <v>115</v>
      </c>
      <c r="E495" s="93" t="s">
        <v>762</v>
      </c>
      <c r="F495" s="101" t="s">
        <v>28</v>
      </c>
      <c r="G495" s="97"/>
      <c r="H495" s="98"/>
      <c r="I495" s="98"/>
      <c r="J495" s="98"/>
      <c r="K495" s="98"/>
      <c r="Z495" s="91"/>
    </row>
    <row r="496" spans="1:26" x14ac:dyDescent="0.25">
      <c r="A496" s="99" t="str">
        <f t="shared" ca="1" si="7"/>
        <v>Key Message</v>
      </c>
      <c r="B496" s="93"/>
      <c r="C496" s="101" t="s">
        <v>1364</v>
      </c>
      <c r="D496" s="101" t="s">
        <v>1365</v>
      </c>
      <c r="E496" s="93" t="s">
        <v>1366</v>
      </c>
      <c r="F496" s="101" t="s">
        <v>1488</v>
      </c>
      <c r="G496" s="97"/>
      <c r="H496" s="98"/>
      <c r="I496" s="98"/>
      <c r="J496" s="98"/>
      <c r="K496" s="98"/>
      <c r="Z496" s="91"/>
    </row>
    <row r="497" spans="1:26" x14ac:dyDescent="0.25">
      <c r="A497" s="99" t="str">
        <f t="shared" ca="1" si="7"/>
        <v>Indicators</v>
      </c>
      <c r="B497" s="93"/>
      <c r="C497" s="101" t="s">
        <v>1367</v>
      </c>
      <c r="D497" s="101" t="s">
        <v>1368</v>
      </c>
      <c r="E497" s="13" t="s">
        <v>1369</v>
      </c>
      <c r="F497" s="101" t="s">
        <v>1489</v>
      </c>
      <c r="G497" s="97"/>
      <c r="H497" s="98"/>
      <c r="I497" s="98"/>
      <c r="J497" s="98"/>
      <c r="K497" s="98"/>
      <c r="Z497" s="91"/>
    </row>
    <row r="498" spans="1:26" x14ac:dyDescent="0.25">
      <c r="A498" s="99" t="str">
        <f t="shared" ca="1" si="7"/>
        <v>Priority</v>
      </c>
      <c r="B498" s="93"/>
      <c r="C498" s="101" t="s">
        <v>1276</v>
      </c>
      <c r="D498" s="101" t="s">
        <v>1277</v>
      </c>
      <c r="E498" s="93" t="s">
        <v>1278</v>
      </c>
      <c r="F498" s="101" t="s">
        <v>1490</v>
      </c>
      <c r="G498" s="97"/>
      <c r="H498" s="98"/>
      <c r="I498" s="98"/>
      <c r="J498" s="98"/>
      <c r="K498" s="98"/>
      <c r="Z498" s="91"/>
    </row>
    <row r="499" spans="1:26" x14ac:dyDescent="0.25">
      <c r="A499" s="99" t="str">
        <f t="shared" ca="1" si="7"/>
        <v>Remarks</v>
      </c>
      <c r="B499" s="93"/>
      <c r="C499" s="101" t="s">
        <v>18</v>
      </c>
      <c r="D499" s="101" t="s">
        <v>124</v>
      </c>
      <c r="E499" s="93" t="s">
        <v>938</v>
      </c>
      <c r="F499" s="101" t="s">
        <v>771</v>
      </c>
      <c r="G499" s="97"/>
      <c r="H499" s="98"/>
      <c r="I499" s="98"/>
      <c r="J499" s="98"/>
      <c r="K499" s="98"/>
      <c r="Z499" s="91"/>
    </row>
    <row r="500" spans="1:26" x14ac:dyDescent="0.25">
      <c r="A500" s="102" t="str">
        <f t="shared" ca="1" si="7"/>
        <v>Who?</v>
      </c>
      <c r="B500" s="93"/>
      <c r="C500" s="103" t="s">
        <v>16</v>
      </c>
      <c r="D500" s="103" t="s">
        <v>1221</v>
      </c>
      <c r="E500" s="104" t="s">
        <v>903</v>
      </c>
      <c r="F500" s="103" t="s">
        <v>734</v>
      </c>
      <c r="G500" s="97"/>
      <c r="H500" s="98"/>
      <c r="I500" s="98"/>
      <c r="J500" s="98"/>
      <c r="K500" s="98"/>
      <c r="Z500" s="91"/>
    </row>
    <row r="501" spans="1:26" x14ac:dyDescent="0.2">
      <c r="A501" s="84" t="str">
        <f t="shared" ca="1" si="7"/>
        <v>Act. state</v>
      </c>
      <c r="B501" s="83"/>
      <c r="C501" s="105" t="s">
        <v>0</v>
      </c>
      <c r="D501" s="105" t="s">
        <v>1370</v>
      </c>
      <c r="E501" s="105" t="s">
        <v>1371</v>
      </c>
      <c r="F501" s="105" t="s">
        <v>1491</v>
      </c>
      <c r="G501" s="58" t="s">
        <v>568</v>
      </c>
    </row>
    <row r="502" spans="1:26" x14ac:dyDescent="0.2">
      <c r="A502" s="84" t="str">
        <f t="shared" ca="1" si="7"/>
        <v>Target</v>
      </c>
      <c r="B502" s="83"/>
      <c r="C502" s="105" t="s">
        <v>1372</v>
      </c>
      <c r="D502" s="105" t="s">
        <v>1373</v>
      </c>
      <c r="E502" s="105" t="s">
        <v>1374</v>
      </c>
      <c r="F502" s="105" t="s">
        <v>1492</v>
      </c>
      <c r="G502" s="58" t="s">
        <v>568</v>
      </c>
    </row>
    <row r="503" spans="1:26" x14ac:dyDescent="0.2">
      <c r="A503" s="84" t="str">
        <f t="shared" ca="1" si="7"/>
        <v>achieved</v>
      </c>
      <c r="B503" s="83"/>
      <c r="C503" s="105" t="s">
        <v>1375</v>
      </c>
      <c r="D503" s="105" t="s">
        <v>1376</v>
      </c>
      <c r="E503" s="105" t="s">
        <v>1377</v>
      </c>
      <c r="F503" s="105" t="s">
        <v>1493</v>
      </c>
      <c r="G503" s="58" t="s">
        <v>568</v>
      </c>
    </row>
    <row r="504" spans="1:26" x14ac:dyDescent="0.2">
      <c r="A504" s="84" t="str">
        <f t="shared" ca="1" si="7"/>
        <v>Mon</v>
      </c>
      <c r="B504" s="83"/>
      <c r="C504" s="12" t="s">
        <v>1239</v>
      </c>
      <c r="D504" s="12" t="s">
        <v>1287</v>
      </c>
      <c r="E504" s="13" t="s">
        <v>1280</v>
      </c>
      <c r="F504" s="12" t="s">
        <v>1231</v>
      </c>
      <c r="G504" s="58" t="s">
        <v>568</v>
      </c>
    </row>
    <row r="505" spans="1:26" x14ac:dyDescent="0.2">
      <c r="A505" s="84" t="str">
        <f t="shared" ca="1" si="7"/>
        <v>Tue</v>
      </c>
      <c r="B505" s="83"/>
      <c r="C505" s="12" t="s">
        <v>1233</v>
      </c>
      <c r="D505" s="12" t="s">
        <v>1288</v>
      </c>
      <c r="E505" s="13" t="s">
        <v>1281</v>
      </c>
      <c r="F505" s="12" t="s">
        <v>1232</v>
      </c>
      <c r="G505" s="58" t="s">
        <v>568</v>
      </c>
    </row>
    <row r="506" spans="1:26" x14ac:dyDescent="0.2">
      <c r="A506" s="84" t="str">
        <f t="shared" ca="1" si="7"/>
        <v>Wed</v>
      </c>
      <c r="B506" s="83"/>
      <c r="C506" s="12" t="s">
        <v>1240</v>
      </c>
      <c r="D506" s="12" t="s">
        <v>1289</v>
      </c>
      <c r="E506" s="13" t="s">
        <v>1282</v>
      </c>
      <c r="F506" s="12" t="s">
        <v>1234</v>
      </c>
      <c r="G506" s="58" t="s">
        <v>568</v>
      </c>
    </row>
    <row r="507" spans="1:26" x14ac:dyDescent="0.2">
      <c r="A507" s="84" t="str">
        <f t="shared" ca="1" si="7"/>
        <v>Thu</v>
      </c>
      <c r="B507" s="83"/>
      <c r="C507" s="12" t="s">
        <v>1241</v>
      </c>
      <c r="D507" s="12" t="s">
        <v>1290</v>
      </c>
      <c r="E507" s="13" t="s">
        <v>1283</v>
      </c>
      <c r="F507" s="12" t="s">
        <v>1247</v>
      </c>
      <c r="G507" s="58" t="s">
        <v>568</v>
      </c>
    </row>
    <row r="508" spans="1:26" x14ac:dyDescent="0.2">
      <c r="A508" s="84" t="str">
        <f t="shared" ca="1" si="7"/>
        <v>Fri</v>
      </c>
      <c r="B508" s="83"/>
      <c r="C508" s="12" t="s">
        <v>1242</v>
      </c>
      <c r="D508" s="12" t="s">
        <v>1291</v>
      </c>
      <c r="E508" s="13" t="s">
        <v>1284</v>
      </c>
      <c r="F508" s="12" t="s">
        <v>1235</v>
      </c>
      <c r="G508" s="58" t="s">
        <v>568</v>
      </c>
    </row>
    <row r="509" spans="1:26" x14ac:dyDescent="0.2">
      <c r="A509" s="84" t="str">
        <f t="shared" ca="1" si="7"/>
        <v>Sat</v>
      </c>
      <c r="B509" s="83"/>
      <c r="C509" s="12" t="s">
        <v>1236</v>
      </c>
      <c r="D509" s="12" t="s">
        <v>1292</v>
      </c>
      <c r="E509" s="13" t="s">
        <v>1285</v>
      </c>
      <c r="F509" s="12" t="s">
        <v>1236</v>
      </c>
      <c r="G509" s="58" t="s">
        <v>568</v>
      </c>
    </row>
    <row r="510" spans="1:26" x14ac:dyDescent="0.2">
      <c r="A510" s="84" t="str">
        <f t="shared" ca="1" si="7"/>
        <v>Sun</v>
      </c>
      <c r="B510" s="83"/>
      <c r="C510" s="12" t="s">
        <v>1238</v>
      </c>
      <c r="D510" s="12" t="s">
        <v>1293</v>
      </c>
      <c r="E510" s="13" t="s">
        <v>1286</v>
      </c>
      <c r="F510" s="12" t="s">
        <v>1241</v>
      </c>
      <c r="G510" s="58" t="s">
        <v>568</v>
      </c>
    </row>
    <row r="511" spans="1:26" s="91" customFormat="1" x14ac:dyDescent="0.25">
      <c r="A511" s="85" t="str">
        <f t="shared" ca="1" si="7"/>
        <v>Notes</v>
      </c>
      <c r="B511" s="86"/>
      <c r="C511" s="87" t="s">
        <v>1398</v>
      </c>
      <c r="D511" s="88" t="s">
        <v>1396</v>
      </c>
      <c r="E511" s="88" t="s">
        <v>1396</v>
      </c>
      <c r="F511" s="106" t="s">
        <v>1397</v>
      </c>
      <c r="G511" s="89" t="s">
        <v>568</v>
      </c>
      <c r="H511" s="90"/>
      <c r="I511" s="90"/>
      <c r="J511" s="90"/>
      <c r="K511" s="90"/>
    </row>
    <row r="512" spans="1:26" x14ac:dyDescent="0.2">
      <c r="A512" s="84" t="str">
        <f t="shared" ca="1" si="7"/>
        <v>Date</v>
      </c>
      <c r="B512" s="83"/>
      <c r="C512" s="42" t="s">
        <v>19</v>
      </c>
      <c r="D512" s="42" t="s">
        <v>86</v>
      </c>
      <c r="E512" s="43" t="s">
        <v>86</v>
      </c>
      <c r="F512" s="42" t="s">
        <v>743</v>
      </c>
      <c r="G512" s="58" t="s">
        <v>568</v>
      </c>
    </row>
    <row r="513" spans="1:11" x14ac:dyDescent="0.2">
      <c r="A513" s="84" t="str">
        <f t="shared" ca="1" si="7"/>
        <v>What?</v>
      </c>
      <c r="B513" s="83"/>
      <c r="C513" s="12" t="s">
        <v>15</v>
      </c>
      <c r="D513" s="12" t="s">
        <v>1399</v>
      </c>
      <c r="E513" s="13" t="s">
        <v>902</v>
      </c>
      <c r="F513" s="12" t="s">
        <v>1400</v>
      </c>
      <c r="G513" s="58" t="s">
        <v>568</v>
      </c>
    </row>
    <row r="514" spans="1:11" x14ac:dyDescent="0.2">
      <c r="A514" s="84" t="str">
        <f t="shared" ca="1" si="7"/>
        <v>Who?</v>
      </c>
      <c r="B514" s="83"/>
      <c r="C514" s="12" t="s">
        <v>16</v>
      </c>
      <c r="D514" s="12" t="s">
        <v>1221</v>
      </c>
      <c r="E514" s="13" t="s">
        <v>903</v>
      </c>
      <c r="F514" s="12" t="s">
        <v>734</v>
      </c>
      <c r="G514" s="58" t="s">
        <v>568</v>
      </c>
    </row>
    <row r="515" spans="1:11" s="91" customFormat="1" x14ac:dyDescent="0.25">
      <c r="A515" s="85" t="str">
        <f t="shared" ca="1" si="7"/>
        <v>A D R E S S E S</v>
      </c>
      <c r="B515" s="86"/>
      <c r="C515" s="87" t="s">
        <v>1406</v>
      </c>
      <c r="D515" s="88" t="s">
        <v>1407</v>
      </c>
      <c r="E515" s="88" t="s">
        <v>1407</v>
      </c>
      <c r="F515" s="106" t="s">
        <v>1408</v>
      </c>
      <c r="G515" s="89" t="s">
        <v>568</v>
      </c>
      <c r="H515" s="90"/>
      <c r="I515" s="90"/>
      <c r="J515" s="90"/>
      <c r="K515" s="90"/>
    </row>
    <row r="516" spans="1:11" x14ac:dyDescent="0.2">
      <c r="A516" s="84" t="str">
        <f t="shared" ca="1" si="7"/>
        <v>No.</v>
      </c>
      <c r="B516" s="83"/>
      <c r="C516" s="93" t="s">
        <v>524</v>
      </c>
      <c r="D516" s="93" t="s">
        <v>525</v>
      </c>
      <c r="E516" s="93" t="s">
        <v>525</v>
      </c>
      <c r="F516" s="12" t="s">
        <v>525</v>
      </c>
      <c r="G516" s="58" t="s">
        <v>568</v>
      </c>
    </row>
    <row r="517" spans="1:11" x14ac:dyDescent="0.2">
      <c r="A517" s="84" t="str">
        <f t="shared" ref="A517:A580" ca="1" si="8">OFFSET($C517,0,$B$4-1)</f>
        <v>Name</v>
      </c>
      <c r="B517" s="83"/>
      <c r="C517" s="38" t="s">
        <v>51</v>
      </c>
      <c r="D517" s="38" t="s">
        <v>121</v>
      </c>
      <c r="E517" s="39" t="s">
        <v>51</v>
      </c>
      <c r="F517" s="38" t="s">
        <v>780</v>
      </c>
      <c r="G517" s="58" t="s">
        <v>568</v>
      </c>
    </row>
    <row r="518" spans="1:11" x14ac:dyDescent="0.2">
      <c r="A518" s="84" t="str">
        <f t="shared" ca="1" si="8"/>
        <v>First name</v>
      </c>
      <c r="B518" s="83"/>
      <c r="C518" s="42" t="s">
        <v>52</v>
      </c>
      <c r="D518" s="42" t="s">
        <v>122</v>
      </c>
      <c r="E518" s="43" t="s">
        <v>948</v>
      </c>
      <c r="F518" s="42" t="s">
        <v>680</v>
      </c>
      <c r="G518" s="58" t="s">
        <v>568</v>
      </c>
    </row>
    <row r="519" spans="1:11" x14ac:dyDescent="0.2">
      <c r="A519" s="84" t="str">
        <f t="shared" ca="1" si="8"/>
        <v>Email</v>
      </c>
      <c r="B519" s="83"/>
      <c r="C519" s="42" t="s">
        <v>54</v>
      </c>
      <c r="D519" s="42" t="s">
        <v>54</v>
      </c>
      <c r="E519" s="43" t="s">
        <v>950</v>
      </c>
      <c r="F519" s="42" t="s">
        <v>782</v>
      </c>
      <c r="G519" s="58" t="s">
        <v>568</v>
      </c>
    </row>
    <row r="520" spans="1:11" x14ac:dyDescent="0.2">
      <c r="A520" s="84" t="str">
        <f t="shared" ca="1" si="8"/>
        <v>Telephone 1</v>
      </c>
      <c r="B520" s="83"/>
      <c r="C520" s="42" t="s">
        <v>1409</v>
      </c>
      <c r="D520" s="42" t="s">
        <v>1410</v>
      </c>
      <c r="E520" s="43" t="s">
        <v>1411</v>
      </c>
      <c r="F520" s="42" t="s">
        <v>1412</v>
      </c>
      <c r="G520" s="58" t="s">
        <v>568</v>
      </c>
    </row>
    <row r="521" spans="1:11" x14ac:dyDescent="0.2">
      <c r="A521" s="84" t="str">
        <f t="shared" ca="1" si="8"/>
        <v>Telephone 2</v>
      </c>
      <c r="B521" s="83"/>
      <c r="C521" s="42" t="s">
        <v>1413</v>
      </c>
      <c r="D521" s="42" t="s">
        <v>1414</v>
      </c>
      <c r="E521" s="43" t="s">
        <v>1415</v>
      </c>
      <c r="F521" s="42" t="s">
        <v>1416</v>
      </c>
      <c r="G521" s="58" t="s">
        <v>568</v>
      </c>
    </row>
    <row r="522" spans="1:11" x14ac:dyDescent="0.2">
      <c r="A522" s="84" t="str">
        <f t="shared" ca="1" si="8"/>
        <v>Adresse 1</v>
      </c>
      <c r="B522" s="83"/>
      <c r="C522" s="12" t="s">
        <v>1402</v>
      </c>
      <c r="D522" s="12" t="s">
        <v>1402</v>
      </c>
      <c r="E522" s="13" t="s">
        <v>1402</v>
      </c>
      <c r="F522" s="12" t="s">
        <v>1417</v>
      </c>
      <c r="G522" s="58" t="s">
        <v>568</v>
      </c>
    </row>
    <row r="523" spans="1:11" x14ac:dyDescent="0.2">
      <c r="A523" s="84" t="str">
        <f t="shared" ca="1" si="8"/>
        <v>Adresse 2</v>
      </c>
      <c r="B523" s="83"/>
      <c r="C523" s="12" t="s">
        <v>1403</v>
      </c>
      <c r="D523" s="12" t="s">
        <v>1403</v>
      </c>
      <c r="E523" s="13" t="s">
        <v>1403</v>
      </c>
      <c r="F523" s="12" t="s">
        <v>1418</v>
      </c>
      <c r="G523" s="58" t="s">
        <v>568</v>
      </c>
    </row>
    <row r="524" spans="1:11" x14ac:dyDescent="0.2">
      <c r="A524" s="84" t="str">
        <f t="shared" ca="1" si="8"/>
        <v>PC/ZIP</v>
      </c>
      <c r="B524" s="83"/>
      <c r="C524" s="12" t="s">
        <v>1419</v>
      </c>
      <c r="D524" s="12" t="s">
        <v>1404</v>
      </c>
      <c r="E524" s="13" t="s">
        <v>1420</v>
      </c>
      <c r="F524" s="12" t="s">
        <v>1404</v>
      </c>
      <c r="G524" s="58" t="s">
        <v>568</v>
      </c>
    </row>
    <row r="525" spans="1:11" x14ac:dyDescent="0.2">
      <c r="A525" s="84" t="str">
        <f t="shared" ca="1" si="8"/>
        <v>City</v>
      </c>
      <c r="B525" s="83"/>
      <c r="C525" s="12" t="s">
        <v>1421</v>
      </c>
      <c r="D525" s="12" t="s">
        <v>1405</v>
      </c>
      <c r="E525" s="13" t="s">
        <v>1423</v>
      </c>
      <c r="F525" s="12" t="s">
        <v>1422</v>
      </c>
      <c r="G525" s="58" t="s">
        <v>568</v>
      </c>
    </row>
    <row r="526" spans="1:11" x14ac:dyDescent="0.2">
      <c r="A526" s="84" t="str">
        <f t="shared" ca="1" si="8"/>
        <v>Remarks</v>
      </c>
      <c r="B526" s="83"/>
      <c r="C526" s="42" t="s">
        <v>18</v>
      </c>
      <c r="D526" s="42" t="s">
        <v>124</v>
      </c>
      <c r="E526" s="43" t="s">
        <v>938</v>
      </c>
      <c r="F526" s="42" t="s">
        <v>771</v>
      </c>
      <c r="G526" s="58" t="s">
        <v>568</v>
      </c>
    </row>
    <row r="527" spans="1:11" x14ac:dyDescent="0.2">
      <c r="A527" s="84" t="str">
        <f t="shared" ca="1" si="8"/>
        <v>Title</v>
      </c>
      <c r="B527" s="83"/>
      <c r="C527" s="12" t="s">
        <v>1424</v>
      </c>
      <c r="D527" s="12" t="s">
        <v>1401</v>
      </c>
      <c r="E527" s="13" t="s">
        <v>955</v>
      </c>
      <c r="F527" s="12" t="s">
        <v>786</v>
      </c>
      <c r="G527" s="58" t="s">
        <v>568</v>
      </c>
    </row>
    <row r="528" spans="1:11" s="91" customFormat="1" ht="25.5" x14ac:dyDescent="0.25">
      <c r="A528" s="85" t="str">
        <f t="shared" ca="1" si="8"/>
        <v>O R G A N I Z A T I O N A L   C H A R T</v>
      </c>
      <c r="B528" s="86"/>
      <c r="C528" s="87" t="s">
        <v>1425</v>
      </c>
      <c r="D528" s="87" t="s">
        <v>1426</v>
      </c>
      <c r="E528" s="88" t="s">
        <v>1427</v>
      </c>
      <c r="F528" s="87" t="s">
        <v>1428</v>
      </c>
      <c r="G528" s="89" t="s">
        <v>568</v>
      </c>
      <c r="H528" s="90"/>
      <c r="I528" s="90"/>
      <c r="J528" s="90"/>
      <c r="K528" s="90"/>
    </row>
    <row r="529" spans="1:11" x14ac:dyDescent="0.2">
      <c r="A529" s="84" t="str">
        <f t="shared" ca="1" si="8"/>
        <v>Client</v>
      </c>
      <c r="B529" s="83"/>
      <c r="C529" s="12" t="s">
        <v>1430</v>
      </c>
      <c r="D529" s="42" t="s">
        <v>1431</v>
      </c>
      <c r="E529" s="43" t="s">
        <v>1432</v>
      </c>
      <c r="F529" s="42" t="s">
        <v>1433</v>
      </c>
      <c r="G529" s="58" t="s">
        <v>568</v>
      </c>
    </row>
    <row r="530" spans="1:11" x14ac:dyDescent="0.2">
      <c r="A530" s="84" t="str">
        <f t="shared" ca="1" si="8"/>
        <v>Project manager</v>
      </c>
      <c r="B530" s="83"/>
      <c r="C530" s="42" t="s">
        <v>1720</v>
      </c>
      <c r="D530" s="42" t="s">
        <v>226</v>
      </c>
      <c r="E530" s="43" t="s">
        <v>1434</v>
      </c>
      <c r="F530" s="42" t="s">
        <v>1435</v>
      </c>
      <c r="G530" s="58" t="s">
        <v>568</v>
      </c>
    </row>
    <row r="531" spans="1:11" x14ac:dyDescent="0.2">
      <c r="A531" s="84" t="str">
        <f t="shared" ca="1" si="8"/>
        <v>Leading group</v>
      </c>
      <c r="B531" s="83"/>
      <c r="C531" s="42" t="s">
        <v>1450</v>
      </c>
      <c r="D531" s="42" t="s">
        <v>1459</v>
      </c>
      <c r="E531" s="43" t="s">
        <v>1456</v>
      </c>
      <c r="F531" s="42" t="s">
        <v>1451</v>
      </c>
      <c r="G531" s="58" t="s">
        <v>568</v>
      </c>
    </row>
    <row r="532" spans="1:11" x14ac:dyDescent="0.2">
      <c r="A532" s="84" t="str">
        <f t="shared" ca="1" si="8"/>
        <v>Experts group</v>
      </c>
      <c r="B532" s="83"/>
      <c r="C532" s="12" t="s">
        <v>1436</v>
      </c>
      <c r="D532" s="12" t="s">
        <v>1449</v>
      </c>
      <c r="E532" s="13" t="s">
        <v>1457</v>
      </c>
      <c r="F532" s="12" t="s">
        <v>1458</v>
      </c>
      <c r="G532" s="58" t="s">
        <v>568</v>
      </c>
    </row>
    <row r="533" spans="1:11" x14ac:dyDescent="0.2">
      <c r="A533" s="84" t="str">
        <f t="shared" ca="1" si="8"/>
        <v>Subproject 1</v>
      </c>
      <c r="B533" s="83"/>
      <c r="C533" s="38" t="s">
        <v>1437</v>
      </c>
      <c r="D533" s="38" t="s">
        <v>1441</v>
      </c>
      <c r="E533" s="39" t="s">
        <v>1445</v>
      </c>
      <c r="F533" s="38" t="s">
        <v>1452</v>
      </c>
      <c r="G533" s="58" t="s">
        <v>568</v>
      </c>
    </row>
    <row r="534" spans="1:11" x14ac:dyDescent="0.2">
      <c r="A534" s="84" t="str">
        <f t="shared" ca="1" si="8"/>
        <v>Subproject 2</v>
      </c>
      <c r="B534" s="83"/>
      <c r="C534" s="42" t="s">
        <v>1438</v>
      </c>
      <c r="D534" s="38" t="s">
        <v>1442</v>
      </c>
      <c r="E534" s="39" t="s">
        <v>1446</v>
      </c>
      <c r="F534" s="38" t="s">
        <v>1453</v>
      </c>
      <c r="G534" s="58" t="s">
        <v>568</v>
      </c>
    </row>
    <row r="535" spans="1:11" x14ac:dyDescent="0.2">
      <c r="A535" s="84" t="str">
        <f t="shared" ca="1" si="8"/>
        <v>Subproject 3</v>
      </c>
      <c r="B535" s="83"/>
      <c r="C535" s="42" t="s">
        <v>1439</v>
      </c>
      <c r="D535" s="38" t="s">
        <v>1443</v>
      </c>
      <c r="E535" s="39" t="s">
        <v>1447</v>
      </c>
      <c r="F535" s="38" t="s">
        <v>1454</v>
      </c>
      <c r="G535" s="58" t="s">
        <v>568</v>
      </c>
    </row>
    <row r="536" spans="1:11" x14ac:dyDescent="0.2">
      <c r="A536" s="84" t="str">
        <f t="shared" ca="1" si="8"/>
        <v>Subproject 4</v>
      </c>
      <c r="B536" s="83"/>
      <c r="C536" s="42" t="s">
        <v>1440</v>
      </c>
      <c r="D536" s="38" t="s">
        <v>1444</v>
      </c>
      <c r="E536" s="39" t="s">
        <v>1448</v>
      </c>
      <c r="F536" s="38" t="s">
        <v>1455</v>
      </c>
      <c r="G536" s="58" t="s">
        <v>568</v>
      </c>
    </row>
    <row r="537" spans="1:11" x14ac:dyDescent="0.2">
      <c r="A537" s="84" t="str">
        <f t="shared" ca="1" si="8"/>
        <v>Controlling</v>
      </c>
      <c r="B537" s="83"/>
      <c r="C537" s="42" t="s">
        <v>1461</v>
      </c>
      <c r="D537" s="42" t="s">
        <v>1460</v>
      </c>
      <c r="E537" s="43" t="s">
        <v>1471</v>
      </c>
      <c r="F537" s="42" t="s">
        <v>1479</v>
      </c>
      <c r="G537" s="58" t="s">
        <v>568</v>
      </c>
    </row>
    <row r="538" spans="1:11" x14ac:dyDescent="0.2">
      <c r="A538" s="84" t="str">
        <f t="shared" ca="1" si="8"/>
        <v>Leadership</v>
      </c>
      <c r="B538" s="83"/>
      <c r="C538" s="42" t="s">
        <v>1462</v>
      </c>
      <c r="D538" s="42" t="s">
        <v>1463</v>
      </c>
      <c r="E538" s="43" t="s">
        <v>1470</v>
      </c>
      <c r="F538" s="42" t="s">
        <v>1475</v>
      </c>
      <c r="G538" s="58" t="s">
        <v>568</v>
      </c>
    </row>
    <row r="539" spans="1:11" x14ac:dyDescent="0.2">
      <c r="A539" s="84" t="str">
        <f t="shared" ca="1" si="8"/>
        <v>Execution</v>
      </c>
      <c r="B539" s="83"/>
      <c r="C539" s="42" t="s">
        <v>1466</v>
      </c>
      <c r="D539" s="42" t="s">
        <v>1467</v>
      </c>
      <c r="E539" s="43" t="s">
        <v>1473</v>
      </c>
      <c r="F539" s="42" t="s">
        <v>1476</v>
      </c>
      <c r="G539" s="58" t="s">
        <v>568</v>
      </c>
    </row>
    <row r="540" spans="1:11" x14ac:dyDescent="0.2">
      <c r="A540" s="84" t="str">
        <f t="shared" ca="1" si="8"/>
        <v>Specialist</v>
      </c>
      <c r="B540" s="83"/>
      <c r="C540" s="42" t="s">
        <v>1464</v>
      </c>
      <c r="D540" s="42" t="s">
        <v>1465</v>
      </c>
      <c r="E540" s="59" t="s">
        <v>1472</v>
      </c>
      <c r="F540" s="59" t="s">
        <v>1477</v>
      </c>
      <c r="G540" s="58" t="s">
        <v>568</v>
      </c>
    </row>
    <row r="541" spans="1:11" x14ac:dyDescent="0.2">
      <c r="A541" s="84" t="str">
        <f t="shared" ca="1" si="8"/>
        <v>Project Support</v>
      </c>
      <c r="B541" s="83"/>
      <c r="C541" s="42" t="s">
        <v>1469</v>
      </c>
      <c r="D541" s="42" t="s">
        <v>1468</v>
      </c>
      <c r="E541" s="43" t="s">
        <v>1474</v>
      </c>
      <c r="F541" s="42" t="s">
        <v>1478</v>
      </c>
      <c r="G541" s="58" t="s">
        <v>568</v>
      </c>
    </row>
    <row r="542" spans="1:11" ht="25.5" x14ac:dyDescent="0.2">
      <c r="A542" s="84" t="str">
        <f t="shared" ca="1" si="8"/>
        <v>Quality and
Risk Management</v>
      </c>
      <c r="B542" s="83"/>
      <c r="C542" s="12" t="s">
        <v>1730</v>
      </c>
      <c r="D542" s="12" t="s">
        <v>1731</v>
      </c>
      <c r="E542" s="12" t="s">
        <v>1732</v>
      </c>
      <c r="F542" s="12" t="s">
        <v>1733</v>
      </c>
      <c r="G542" s="58" t="s">
        <v>568</v>
      </c>
    </row>
    <row r="543" spans="1:11" s="91" customFormat="1" x14ac:dyDescent="0.25">
      <c r="A543" s="85" t="str">
        <f t="shared" ca="1" si="8"/>
        <v>Overview Meetings</v>
      </c>
      <c r="B543" s="86"/>
      <c r="C543" s="87" t="s">
        <v>1518</v>
      </c>
      <c r="D543" s="88" t="s">
        <v>1519</v>
      </c>
      <c r="E543" s="88" t="s">
        <v>1520</v>
      </c>
      <c r="F543" s="106" t="s">
        <v>1521</v>
      </c>
      <c r="G543" s="89" t="s">
        <v>568</v>
      </c>
      <c r="H543" s="90"/>
      <c r="I543" s="90"/>
      <c r="J543" s="90"/>
      <c r="K543" s="90"/>
    </row>
    <row r="544" spans="1:11" x14ac:dyDescent="0.2">
      <c r="A544" s="84" t="str">
        <f t="shared" ca="1" si="8"/>
        <v>Date</v>
      </c>
      <c r="B544" s="83"/>
      <c r="C544" s="42" t="s">
        <v>19</v>
      </c>
      <c r="D544" s="42" t="s">
        <v>86</v>
      </c>
      <c r="E544" s="43" t="s">
        <v>86</v>
      </c>
      <c r="F544" s="42" t="s">
        <v>743</v>
      </c>
      <c r="G544" s="58" t="s">
        <v>568</v>
      </c>
    </row>
    <row r="545" spans="1:11" x14ac:dyDescent="0.2">
      <c r="A545" s="84" t="str">
        <f t="shared" ca="1" si="8"/>
        <v>Links documents</v>
      </c>
      <c r="B545" s="83"/>
      <c r="C545" s="12" t="s">
        <v>1510</v>
      </c>
      <c r="D545" s="12" t="s">
        <v>1511</v>
      </c>
      <c r="E545" s="13" t="s">
        <v>1512</v>
      </c>
      <c r="F545" s="12" t="s">
        <v>1513</v>
      </c>
      <c r="G545" s="58" t="s">
        <v>568</v>
      </c>
    </row>
    <row r="546" spans="1:11" x14ac:dyDescent="0.2">
      <c r="A546" s="84" t="str">
        <f t="shared" ca="1" si="8"/>
        <v>Important decisions / Remarks</v>
      </c>
      <c r="B546" s="83"/>
      <c r="C546" s="12" t="s">
        <v>1514</v>
      </c>
      <c r="D546" s="12" t="s">
        <v>1515</v>
      </c>
      <c r="E546" s="13" t="s">
        <v>1516</v>
      </c>
      <c r="F546" s="12" t="s">
        <v>1517</v>
      </c>
      <c r="G546" s="58" t="s">
        <v>568</v>
      </c>
    </row>
    <row r="547" spans="1:11" s="91" customFormat="1" x14ac:dyDescent="0.25">
      <c r="A547" s="85" t="str">
        <f t="shared" ca="1" si="8"/>
        <v>Protocol of modifications</v>
      </c>
      <c r="B547" s="86"/>
      <c r="C547" s="87" t="s">
        <v>1526</v>
      </c>
      <c r="D547" s="88" t="s">
        <v>1527</v>
      </c>
      <c r="E547" s="88" t="s">
        <v>1528</v>
      </c>
      <c r="F547" s="88" t="s">
        <v>1533</v>
      </c>
      <c r="G547" s="89" t="s">
        <v>568</v>
      </c>
      <c r="H547" s="90"/>
      <c r="I547" s="90"/>
      <c r="J547" s="90"/>
      <c r="K547" s="90"/>
    </row>
    <row r="548" spans="1:11" x14ac:dyDescent="0.2">
      <c r="A548" s="84" t="str">
        <f t="shared" ca="1" si="8"/>
        <v>Date</v>
      </c>
      <c r="B548" s="83"/>
      <c r="C548" s="12" t="s">
        <v>19</v>
      </c>
      <c r="D548" s="12" t="s">
        <v>86</v>
      </c>
      <c r="E548" s="13" t="s">
        <v>86</v>
      </c>
      <c r="F548" s="12" t="s">
        <v>743</v>
      </c>
      <c r="G548" s="58" t="s">
        <v>568</v>
      </c>
    </row>
    <row r="549" spans="1:11" x14ac:dyDescent="0.2">
      <c r="A549" s="84" t="str">
        <f t="shared" ca="1" si="8"/>
        <v>Modifications</v>
      </c>
      <c r="B549" s="83"/>
      <c r="C549" s="12" t="s">
        <v>1529</v>
      </c>
      <c r="D549" s="12" t="s">
        <v>1530</v>
      </c>
      <c r="E549" s="13" t="s">
        <v>1531</v>
      </c>
      <c r="F549" s="12" t="s">
        <v>1532</v>
      </c>
      <c r="G549" s="58" t="s">
        <v>568</v>
      </c>
    </row>
    <row r="550" spans="1:11" x14ac:dyDescent="0.2">
      <c r="A550" s="84" t="str">
        <f t="shared" ca="1" si="8"/>
        <v>Who?</v>
      </c>
      <c r="B550" s="83"/>
      <c r="C550" s="42" t="s">
        <v>16</v>
      </c>
      <c r="D550" s="42" t="s">
        <v>84</v>
      </c>
      <c r="E550" s="43" t="s">
        <v>903</v>
      </c>
      <c r="F550" s="42" t="s">
        <v>734</v>
      </c>
      <c r="G550" s="58" t="s">
        <v>568</v>
      </c>
    </row>
    <row r="551" spans="1:11" x14ac:dyDescent="0.2">
      <c r="A551" s="84">
        <f t="shared" ca="1" si="8"/>
        <v>0</v>
      </c>
      <c r="B551" s="83"/>
      <c r="C551" s="12"/>
      <c r="D551" s="12"/>
      <c r="E551" s="13"/>
      <c r="F551" s="12"/>
      <c r="G551" s="58" t="s">
        <v>568</v>
      </c>
    </row>
    <row r="552" spans="1:11" s="113" customFormat="1" ht="15" x14ac:dyDescent="0.25">
      <c r="A552" s="110" t="str">
        <f t="shared" ca="1" si="8"/>
        <v>S T A K E H O L D E R</v>
      </c>
      <c r="B552" s="111"/>
      <c r="C552" s="110" t="s">
        <v>1606</v>
      </c>
      <c r="D552" s="110" t="s">
        <v>1607</v>
      </c>
      <c r="E552" s="110" t="s">
        <v>1606</v>
      </c>
      <c r="F552" s="110" t="s">
        <v>1606</v>
      </c>
      <c r="G552" s="112" t="s">
        <v>568</v>
      </c>
      <c r="J552" s="114"/>
    </row>
    <row r="553" spans="1:11" s="119" customFormat="1" ht="15" x14ac:dyDescent="0.25">
      <c r="A553" s="115" t="str">
        <f t="shared" ca="1" si="8"/>
        <v>Wider environment</v>
      </c>
      <c r="B553" s="116"/>
      <c r="C553" s="117" t="s">
        <v>1537</v>
      </c>
      <c r="D553" s="117" t="s">
        <v>1538</v>
      </c>
      <c r="E553" s="117" t="s">
        <v>1539</v>
      </c>
      <c r="F553" s="117" t="s">
        <v>1540</v>
      </c>
      <c r="G553" s="118" t="s">
        <v>568</v>
      </c>
      <c r="J553" s="120"/>
    </row>
    <row r="554" spans="1:11" s="119" customFormat="1" ht="15" x14ac:dyDescent="0.25">
      <c r="A554" s="115" t="str">
        <f t="shared" ca="1" si="8"/>
        <v>Immediate environment</v>
      </c>
      <c r="B554" s="116"/>
      <c r="C554" s="117" t="s">
        <v>1541</v>
      </c>
      <c r="D554" s="117" t="s">
        <v>1542</v>
      </c>
      <c r="E554" s="117" t="s">
        <v>1543</v>
      </c>
      <c r="F554" s="117" t="s">
        <v>1544</v>
      </c>
      <c r="G554" s="118" t="s">
        <v>568</v>
      </c>
      <c r="J554" s="120"/>
    </row>
    <row r="555" spans="1:11" s="119" customFormat="1" ht="15" x14ac:dyDescent="0.25">
      <c r="A555" s="115" t="str">
        <f t="shared" ca="1" si="8"/>
        <v>Internal</v>
      </c>
      <c r="B555" s="116"/>
      <c r="C555" s="117" t="s">
        <v>1294</v>
      </c>
      <c r="D555" s="117" t="s">
        <v>1295</v>
      </c>
      <c r="E555" s="117" t="s">
        <v>1545</v>
      </c>
      <c r="F555" s="117" t="s">
        <v>1296</v>
      </c>
      <c r="G555" s="118" t="s">
        <v>568</v>
      </c>
      <c r="J555" s="120"/>
    </row>
    <row r="556" spans="1:11" s="119" customFormat="1" ht="15" x14ac:dyDescent="0.25">
      <c r="A556" s="115" t="str">
        <f t="shared" ca="1" si="8"/>
        <v>Us</v>
      </c>
      <c r="B556" s="116"/>
      <c r="C556" s="121" t="s">
        <v>1546</v>
      </c>
      <c r="D556" s="121" t="s">
        <v>1547</v>
      </c>
      <c r="E556" s="121" t="s">
        <v>1548</v>
      </c>
      <c r="F556" s="121" t="s">
        <v>1549</v>
      </c>
      <c r="G556" s="118" t="s">
        <v>568</v>
      </c>
      <c r="J556" s="120"/>
    </row>
    <row r="557" spans="1:11" s="119" customFormat="1" ht="15" x14ac:dyDescent="0.25">
      <c r="A557" s="115" t="str">
        <f t="shared" ca="1" si="8"/>
        <v>Frequent contacts</v>
      </c>
      <c r="B557" s="116"/>
      <c r="C557" s="117" t="s">
        <v>1550</v>
      </c>
      <c r="D557" s="117" t="s">
        <v>1551</v>
      </c>
      <c r="E557" s="117" t="s">
        <v>1552</v>
      </c>
      <c r="F557" s="117" t="s">
        <v>1553</v>
      </c>
      <c r="G557" s="118" t="s">
        <v>568</v>
      </c>
      <c r="J557" s="120"/>
    </row>
    <row r="558" spans="1:11" s="119" customFormat="1" ht="15" x14ac:dyDescent="0.25">
      <c r="A558" s="115" t="str">
        <f t="shared" ca="1" si="8"/>
        <v>Regular contacts</v>
      </c>
      <c r="B558" s="116"/>
      <c r="C558" s="117" t="s">
        <v>1554</v>
      </c>
      <c r="D558" s="117" t="s">
        <v>1555</v>
      </c>
      <c r="E558" s="117" t="s">
        <v>1556</v>
      </c>
      <c r="F558" s="117" t="s">
        <v>1557</v>
      </c>
      <c r="G558" s="118" t="s">
        <v>568</v>
      </c>
      <c r="J558" s="120"/>
    </row>
    <row r="559" spans="1:11" s="119" customFormat="1" ht="15" x14ac:dyDescent="0.25">
      <c r="A559" s="115" t="str">
        <f t="shared" ca="1" si="8"/>
        <v>Rare contacts</v>
      </c>
      <c r="B559" s="116"/>
      <c r="C559" s="117" t="s">
        <v>1558</v>
      </c>
      <c r="D559" s="117" t="s">
        <v>1559</v>
      </c>
      <c r="E559" s="117" t="s">
        <v>1560</v>
      </c>
      <c r="F559" s="117" t="s">
        <v>1561</v>
      </c>
      <c r="G559" s="118" t="s">
        <v>568</v>
      </c>
      <c r="J559" s="120"/>
    </row>
    <row r="560" spans="1:11" s="119" customFormat="1" ht="15" x14ac:dyDescent="0.25">
      <c r="A560" s="115" t="str">
        <f t="shared" ca="1" si="8"/>
        <v>High</v>
      </c>
      <c r="B560" s="116"/>
      <c r="C560" s="121" t="s">
        <v>510</v>
      </c>
      <c r="D560" s="121" t="s">
        <v>1562</v>
      </c>
      <c r="E560" s="121" t="s">
        <v>1091</v>
      </c>
      <c r="F560" s="121" t="s">
        <v>1563</v>
      </c>
      <c r="G560" s="118" t="s">
        <v>568</v>
      </c>
      <c r="J560" s="120"/>
    </row>
    <row r="561" spans="1:10" s="119" customFormat="1" ht="15" x14ac:dyDescent="0.25">
      <c r="A561" s="115" t="str">
        <f t="shared" ca="1" si="8"/>
        <v>Big</v>
      </c>
      <c r="B561" s="116"/>
      <c r="C561" s="121" t="s">
        <v>1564</v>
      </c>
      <c r="D561" s="121" t="s">
        <v>1565</v>
      </c>
      <c r="E561" s="121" t="s">
        <v>1566</v>
      </c>
      <c r="F561" s="121" t="s">
        <v>1562</v>
      </c>
      <c r="G561" s="118" t="s">
        <v>568</v>
      </c>
      <c r="J561" s="120"/>
    </row>
    <row r="562" spans="1:10" s="119" customFormat="1" ht="15" x14ac:dyDescent="0.25">
      <c r="A562" s="115" t="str">
        <f t="shared" ca="1" si="8"/>
        <v>Stakeholder influence</v>
      </c>
      <c r="B562" s="116"/>
      <c r="C562" s="121" t="s">
        <v>1567</v>
      </c>
      <c r="D562" s="121" t="s">
        <v>1568</v>
      </c>
      <c r="E562" s="121" t="s">
        <v>1569</v>
      </c>
      <c r="F562" s="121" t="s">
        <v>1570</v>
      </c>
      <c r="G562" s="118" t="s">
        <v>568</v>
      </c>
      <c r="J562" s="120"/>
    </row>
    <row r="563" spans="1:10" s="119" customFormat="1" ht="15" x14ac:dyDescent="0.25">
      <c r="A563" s="115" t="str">
        <f t="shared" ca="1" si="8"/>
        <v>Low</v>
      </c>
      <c r="B563" s="116"/>
      <c r="C563" s="121" t="s">
        <v>514</v>
      </c>
      <c r="D563" s="121" t="s">
        <v>1571</v>
      </c>
      <c r="E563" s="121" t="s">
        <v>1093</v>
      </c>
      <c r="F563" s="121" t="s">
        <v>1572</v>
      </c>
      <c r="G563" s="118" t="s">
        <v>568</v>
      </c>
      <c r="J563" s="120"/>
    </row>
    <row r="564" spans="1:10" s="119" customFormat="1" ht="15" x14ac:dyDescent="0.25">
      <c r="A564" s="115" t="str">
        <f t="shared" ca="1" si="8"/>
        <v>Small</v>
      </c>
      <c r="B564" s="116"/>
      <c r="C564" s="121" t="s">
        <v>1573</v>
      </c>
      <c r="D564" s="121" t="s">
        <v>1574</v>
      </c>
      <c r="E564" s="121" t="s">
        <v>1575</v>
      </c>
      <c r="F564" s="121" t="s">
        <v>1576</v>
      </c>
      <c r="G564" s="118" t="s">
        <v>568</v>
      </c>
      <c r="J564" s="120"/>
    </row>
    <row r="565" spans="1:10" s="119" customFormat="1" ht="15" x14ac:dyDescent="0.25">
      <c r="A565" s="115" t="str">
        <f t="shared" ca="1" si="8"/>
        <v>Stakeholder interest</v>
      </c>
      <c r="B565" s="116"/>
      <c r="C565" s="121" t="s">
        <v>1577</v>
      </c>
      <c r="D565" s="121" t="s">
        <v>1578</v>
      </c>
      <c r="E565" s="121" t="s">
        <v>1579</v>
      </c>
      <c r="F565" s="121" t="s">
        <v>1580</v>
      </c>
      <c r="G565" s="118" t="s">
        <v>568</v>
      </c>
      <c r="J565" s="120"/>
    </row>
    <row r="566" spans="1:10" s="119" customFormat="1" ht="15" x14ac:dyDescent="0.25">
      <c r="A566" s="115" t="str">
        <f t="shared" ca="1" si="8"/>
        <v>No.</v>
      </c>
      <c r="B566" s="116"/>
      <c r="C566" s="121" t="s">
        <v>524</v>
      </c>
      <c r="D566" s="121" t="s">
        <v>525</v>
      </c>
      <c r="E566" s="121" t="s">
        <v>525</v>
      </c>
      <c r="F566" s="121" t="s">
        <v>1581</v>
      </c>
      <c r="G566" s="118" t="s">
        <v>568</v>
      </c>
      <c r="J566" s="120"/>
    </row>
    <row r="567" spans="1:10" s="119" customFormat="1" ht="15" x14ac:dyDescent="0.25">
      <c r="A567" s="115" t="str">
        <f t="shared" ca="1" si="8"/>
        <v>Stakeholder</v>
      </c>
      <c r="B567" s="116"/>
      <c r="C567" s="121" t="s">
        <v>1582</v>
      </c>
      <c r="D567" s="121" t="s">
        <v>1650</v>
      </c>
      <c r="E567" s="121" t="s">
        <v>1651</v>
      </c>
      <c r="F567" s="121" t="s">
        <v>1651</v>
      </c>
      <c r="G567" s="118" t="s">
        <v>568</v>
      </c>
      <c r="J567" s="120"/>
    </row>
    <row r="568" spans="1:10" s="119" customFormat="1" ht="15" x14ac:dyDescent="0.25">
      <c r="A568" s="115" t="str">
        <f t="shared" ca="1" si="8"/>
        <v>Interests, expectations</v>
      </c>
      <c r="B568" s="116"/>
      <c r="C568" s="121" t="s">
        <v>1583</v>
      </c>
      <c r="D568" s="121" t="s">
        <v>1584</v>
      </c>
      <c r="E568" s="121" t="s">
        <v>1585</v>
      </c>
      <c r="F568" s="121" t="s">
        <v>1586</v>
      </c>
      <c r="G568" s="118" t="s">
        <v>568</v>
      </c>
      <c r="J568" s="120"/>
    </row>
    <row r="569" spans="1:10" s="119" customFormat="1" ht="15" x14ac:dyDescent="0.25">
      <c r="A569" s="115" t="str">
        <f t="shared" ca="1" si="8"/>
        <v>Extent of interests</v>
      </c>
      <c r="B569" s="116"/>
      <c r="C569" s="121" t="s">
        <v>1587</v>
      </c>
      <c r="D569" s="121" t="s">
        <v>1588</v>
      </c>
      <c r="E569" s="121" t="s">
        <v>1589</v>
      </c>
      <c r="F569" s="121" t="s">
        <v>1590</v>
      </c>
      <c r="G569" s="118" t="s">
        <v>568</v>
      </c>
      <c r="J569" s="120"/>
    </row>
    <row r="570" spans="1:10" s="119" customFormat="1" ht="15" x14ac:dyDescent="0.25">
      <c r="A570" s="115" t="str">
        <f t="shared" ca="1" si="8"/>
        <v>Degree of influence</v>
      </c>
      <c r="B570" s="116"/>
      <c r="C570" s="121" t="s">
        <v>1591</v>
      </c>
      <c r="D570" s="121" t="s">
        <v>1592</v>
      </c>
      <c r="E570" s="121" t="s">
        <v>1593</v>
      </c>
      <c r="F570" s="121" t="s">
        <v>1594</v>
      </c>
      <c r="G570" s="118" t="s">
        <v>568</v>
      </c>
      <c r="J570" s="120"/>
    </row>
    <row r="571" spans="1:10" s="119" customFormat="1" ht="30" x14ac:dyDescent="0.25">
      <c r="A571" s="115" t="str">
        <f t="shared" ca="1" si="8"/>
        <v>Chances (+) and 
dangers (-)</v>
      </c>
      <c r="B571" s="116"/>
      <c r="C571" s="121" t="s">
        <v>1595</v>
      </c>
      <c r="D571" s="121" t="s">
        <v>1596</v>
      </c>
      <c r="E571" s="121" t="s">
        <v>1597</v>
      </c>
      <c r="F571" s="121" t="s">
        <v>1598</v>
      </c>
      <c r="G571" s="118" t="s">
        <v>568</v>
      </c>
      <c r="J571" s="120"/>
    </row>
    <row r="572" spans="1:10" s="119" customFormat="1" ht="15" x14ac:dyDescent="0.25">
      <c r="A572" s="115" t="str">
        <f t="shared" ca="1" si="8"/>
        <v>Possible measures</v>
      </c>
      <c r="B572" s="116"/>
      <c r="C572" s="121" t="s">
        <v>535</v>
      </c>
      <c r="D572" s="121" t="s">
        <v>536</v>
      </c>
      <c r="E572" s="121" t="s">
        <v>1100</v>
      </c>
      <c r="F572" s="121" t="s">
        <v>1599</v>
      </c>
      <c r="G572" s="118" t="s">
        <v>568</v>
      </c>
      <c r="J572" s="120"/>
    </row>
    <row r="573" spans="1:10" s="119" customFormat="1" ht="15" x14ac:dyDescent="0.25">
      <c r="A573" s="115" t="str">
        <f t="shared" ca="1" si="8"/>
        <v>Status</v>
      </c>
      <c r="B573" s="116"/>
      <c r="C573" s="121" t="s">
        <v>537</v>
      </c>
      <c r="D573" s="121" t="s">
        <v>538</v>
      </c>
      <c r="E573" s="121" t="s">
        <v>537</v>
      </c>
      <c r="F573" s="121" t="s">
        <v>1600</v>
      </c>
      <c r="G573" s="118" t="s">
        <v>568</v>
      </c>
      <c r="J573" s="120"/>
    </row>
    <row r="574" spans="1:10" s="119" customFormat="1" ht="15" x14ac:dyDescent="0.25">
      <c r="A574" s="115" t="str">
        <f t="shared" ca="1" si="8"/>
        <v>Size of group</v>
      </c>
      <c r="B574" s="116"/>
      <c r="C574" s="121" t="s">
        <v>1601</v>
      </c>
      <c r="D574" s="121" t="s">
        <v>1602</v>
      </c>
      <c r="E574" s="121" t="s">
        <v>1603</v>
      </c>
      <c r="F574" s="121" t="s">
        <v>1604</v>
      </c>
      <c r="G574" s="118" t="s">
        <v>568</v>
      </c>
      <c r="J574" s="120"/>
    </row>
    <row r="575" spans="1:10" s="119" customFormat="1" ht="15" x14ac:dyDescent="0.25">
      <c r="A575" s="115" t="str">
        <f t="shared" ca="1" si="8"/>
        <v>S T A K E H O L D E R   A N A L Y S I S</v>
      </c>
      <c r="B575" s="116"/>
      <c r="C575" s="121" t="s">
        <v>1534</v>
      </c>
      <c r="D575" s="121" t="s">
        <v>1535</v>
      </c>
      <c r="E575" s="121" t="s">
        <v>1536</v>
      </c>
      <c r="F575" s="121" t="s">
        <v>1605</v>
      </c>
      <c r="G575" s="118" t="s">
        <v>568</v>
      </c>
      <c r="J575" s="120"/>
    </row>
    <row r="576" spans="1:10" s="119" customFormat="1" ht="15" x14ac:dyDescent="0.25">
      <c r="A576" s="115" t="str">
        <f t="shared" ca="1" si="8"/>
        <v>Keep satisfied</v>
      </c>
      <c r="B576" s="116"/>
      <c r="C576" s="121" t="s">
        <v>1630</v>
      </c>
      <c r="D576" s="121" t="s">
        <v>1631</v>
      </c>
      <c r="E576" s="121" t="s">
        <v>1632</v>
      </c>
      <c r="F576" s="121" t="s">
        <v>1633</v>
      </c>
      <c r="G576" s="118" t="s">
        <v>568</v>
      </c>
      <c r="J576" s="120"/>
    </row>
    <row r="577" spans="1:10" s="119" customFormat="1" ht="15" x14ac:dyDescent="0.25">
      <c r="A577" s="115" t="str">
        <f t="shared" ca="1" si="8"/>
        <v>Monitor</v>
      </c>
      <c r="B577" s="116"/>
      <c r="C577" s="121" t="s">
        <v>1634</v>
      </c>
      <c r="D577" s="121" t="s">
        <v>1635</v>
      </c>
      <c r="E577" s="121" t="s">
        <v>1636</v>
      </c>
      <c r="F577" s="121" t="s">
        <v>1637</v>
      </c>
      <c r="G577" s="118" t="s">
        <v>568</v>
      </c>
      <c r="J577" s="120"/>
    </row>
    <row r="578" spans="1:10" s="119" customFormat="1" ht="15" x14ac:dyDescent="0.25">
      <c r="A578" s="115" t="str">
        <f t="shared" ca="1" si="8"/>
        <v>Keep informed</v>
      </c>
      <c r="B578" s="116"/>
      <c r="C578" s="121" t="s">
        <v>1638</v>
      </c>
      <c r="D578" s="121" t="s">
        <v>1639</v>
      </c>
      <c r="E578" s="121" t="s">
        <v>1640</v>
      </c>
      <c r="F578" s="121" t="s">
        <v>1641</v>
      </c>
      <c r="G578" s="118" t="s">
        <v>568</v>
      </c>
      <c r="J578" s="120"/>
    </row>
    <row r="579" spans="1:10" s="119" customFormat="1" ht="15" x14ac:dyDescent="0.25">
      <c r="A579" s="115" t="str">
        <f t="shared" ca="1" si="8"/>
        <v>Manage closely</v>
      </c>
      <c r="B579" s="116"/>
      <c r="C579" s="121" t="s">
        <v>1642</v>
      </c>
      <c r="D579" s="121" t="s">
        <v>1643</v>
      </c>
      <c r="E579" s="121" t="s">
        <v>1644</v>
      </c>
      <c r="F579" s="121" t="s">
        <v>1645</v>
      </c>
      <c r="G579" s="118" t="s">
        <v>568</v>
      </c>
      <c r="J579" s="120"/>
    </row>
    <row r="580" spans="1:10" s="119" customFormat="1" ht="30" x14ac:dyDescent="0.25">
      <c r="A580" s="115" t="str">
        <f t="shared" ca="1" si="8"/>
        <v>Copy arrow: ctrl and left mouse button</v>
      </c>
      <c r="B580" s="116"/>
      <c r="C580" s="121" t="s">
        <v>1646</v>
      </c>
      <c r="D580" s="121" t="s">
        <v>1647</v>
      </c>
      <c r="E580" s="121" t="s">
        <v>1648</v>
      </c>
      <c r="F580" s="121" t="s">
        <v>1649</v>
      </c>
      <c r="G580" s="118" t="s">
        <v>568</v>
      </c>
      <c r="J580" s="120"/>
    </row>
    <row r="581" spans="1:10" s="122" customFormat="1" ht="15" x14ac:dyDescent="0.25">
      <c r="A581" s="110" t="str">
        <f t="shared" ref="A581:A644" ca="1" si="9">OFFSET($C581,0,$B$4-1)</f>
        <v>Links</v>
      </c>
      <c r="B581" s="111"/>
      <c r="C581" s="110" t="s">
        <v>1608</v>
      </c>
      <c r="D581" s="110" t="s">
        <v>1609</v>
      </c>
      <c r="E581" s="110" t="s">
        <v>1608</v>
      </c>
      <c r="F581" s="110" t="s">
        <v>1608</v>
      </c>
      <c r="G581" s="112"/>
      <c r="J581" s="114"/>
    </row>
    <row r="582" spans="1:10" s="119" customFormat="1" ht="30" x14ac:dyDescent="0.25">
      <c r="A582" s="115" t="str">
        <f t="shared" ca="1" si="9"/>
        <v>Would you like to download a new file?</v>
      </c>
      <c r="B582" s="116"/>
      <c r="C582" s="121" t="s">
        <v>1624</v>
      </c>
      <c r="D582" s="121" t="s">
        <v>1610</v>
      </c>
      <c r="E582" s="121" t="s">
        <v>1611</v>
      </c>
      <c r="F582" s="121" t="s">
        <v>1612</v>
      </c>
      <c r="G582" s="118" t="s">
        <v>568</v>
      </c>
      <c r="J582" s="120"/>
    </row>
    <row r="583" spans="1:10" s="119" customFormat="1" ht="30" x14ac:dyDescent="0.25">
      <c r="A583" s="115" t="str">
        <f t="shared" ca="1" si="9"/>
        <v>Please make sure that you have an internet connection!</v>
      </c>
      <c r="B583" s="116"/>
      <c r="C583" s="121" t="s">
        <v>1625</v>
      </c>
      <c r="D583" s="121" t="s">
        <v>1613</v>
      </c>
      <c r="E583" s="121" t="s">
        <v>1615</v>
      </c>
      <c r="F583" s="121" t="s">
        <v>1614</v>
      </c>
      <c r="G583" s="118" t="s">
        <v>568</v>
      </c>
      <c r="J583" s="120"/>
    </row>
    <row r="584" spans="1:10" s="119" customFormat="1" ht="15" x14ac:dyDescent="0.25">
      <c r="A584" s="115" t="str">
        <f t="shared" ca="1" si="9"/>
        <v>Remark:</v>
      </c>
      <c r="B584" s="116"/>
      <c r="C584" s="121" t="s">
        <v>1616</v>
      </c>
      <c r="D584" s="121" t="s">
        <v>1618</v>
      </c>
      <c r="E584" s="121" t="s">
        <v>1619</v>
      </c>
      <c r="F584" s="121" t="s">
        <v>1620</v>
      </c>
      <c r="G584" s="118" t="s">
        <v>568</v>
      </c>
      <c r="J584" s="120"/>
    </row>
    <row r="585" spans="1:10" s="119" customFormat="1" ht="30" x14ac:dyDescent="0.25">
      <c r="A585" s="115" t="str">
        <f t="shared" ca="1" si="9"/>
        <v>On iMangement you can download the latest version.</v>
      </c>
      <c r="B585" s="116"/>
      <c r="C585" s="121" t="s">
        <v>1617</v>
      </c>
      <c r="D585" s="121" t="s">
        <v>1621</v>
      </c>
      <c r="E585" s="121" t="s">
        <v>1623</v>
      </c>
      <c r="F585" s="121" t="s">
        <v>1622</v>
      </c>
      <c r="G585" s="118" t="s">
        <v>568</v>
      </c>
      <c r="J585" s="120"/>
    </row>
    <row r="586" spans="1:10" s="119" customFormat="1" ht="15" x14ac:dyDescent="0.25">
      <c r="A586" s="115" t="str">
        <f t="shared" ca="1" si="9"/>
        <v>Currency:</v>
      </c>
      <c r="B586" s="116"/>
      <c r="C586" s="121" t="s">
        <v>1652</v>
      </c>
      <c r="D586" s="121" t="s">
        <v>1654</v>
      </c>
      <c r="E586" s="121" t="s">
        <v>1653</v>
      </c>
      <c r="F586" s="121" t="s">
        <v>1655</v>
      </c>
      <c r="G586" s="118" t="s">
        <v>568</v>
      </c>
      <c r="J586" s="120"/>
    </row>
    <row r="587" spans="1:10" s="119" customFormat="1" ht="15" x14ac:dyDescent="0.25">
      <c r="A587" s="115" t="str">
        <f t="shared" ca="1" si="9"/>
        <v>yes</v>
      </c>
      <c r="B587" s="116"/>
      <c r="C587" s="121" t="s">
        <v>172</v>
      </c>
      <c r="D587" s="121" t="s">
        <v>173</v>
      </c>
      <c r="E587" s="121" t="s">
        <v>1659</v>
      </c>
      <c r="F587" s="121" t="s">
        <v>1660</v>
      </c>
      <c r="G587" s="118" t="s">
        <v>568</v>
      </c>
      <c r="J587" s="120"/>
    </row>
    <row r="588" spans="1:10" s="119" customFormat="1" ht="15" x14ac:dyDescent="0.25">
      <c r="A588" s="115" t="str">
        <f t="shared" ca="1" si="9"/>
        <v>no</v>
      </c>
      <c r="B588" s="116"/>
      <c r="C588" s="121" t="s">
        <v>176</v>
      </c>
      <c r="D588" s="121" t="s">
        <v>177</v>
      </c>
      <c r="E588" s="121" t="s">
        <v>1658</v>
      </c>
      <c r="F588" s="121" t="s">
        <v>1658</v>
      </c>
      <c r="G588" s="118" t="s">
        <v>568</v>
      </c>
      <c r="J588" s="120"/>
    </row>
    <row r="589" spans="1:10" s="126" customFormat="1" ht="15" x14ac:dyDescent="0.25">
      <c r="A589" s="123" t="str">
        <f t="shared" ca="1" si="9"/>
        <v>I N N O V A T I O N   P R M O T E R S</v>
      </c>
      <c r="B589" s="124"/>
      <c r="C589" s="123" t="s">
        <v>1744</v>
      </c>
      <c r="D589" s="123" t="s">
        <v>1745</v>
      </c>
      <c r="E589" s="123" t="s">
        <v>1747</v>
      </c>
      <c r="F589" s="123" t="s">
        <v>1746</v>
      </c>
      <c r="G589" s="125" t="s">
        <v>568</v>
      </c>
      <c r="J589" s="127"/>
    </row>
    <row r="590" spans="1:10" s="131" customFormat="1" ht="15" x14ac:dyDescent="0.25">
      <c r="A590" s="128" t="str">
        <f t="shared" ca="1" si="9"/>
        <v>Promoters</v>
      </c>
      <c r="B590" s="129"/>
      <c r="C590" s="130" t="s">
        <v>1766</v>
      </c>
      <c r="D590" s="130" t="s">
        <v>1767</v>
      </c>
      <c r="E590" s="138" t="s">
        <v>1768</v>
      </c>
      <c r="F590" s="138" t="s">
        <v>1769</v>
      </c>
      <c r="G590" s="125" t="s">
        <v>568</v>
      </c>
      <c r="J590" s="132"/>
    </row>
    <row r="591" spans="1:10" s="131" customFormat="1" ht="15" x14ac:dyDescent="0.25">
      <c r="A591" s="133" t="str">
        <f t="shared" ca="1" si="9"/>
        <v>Criterion</v>
      </c>
      <c r="B591" s="129"/>
      <c r="C591" s="134" t="s">
        <v>1734</v>
      </c>
      <c r="D591" s="134" t="s">
        <v>1735</v>
      </c>
      <c r="E591" s="135" t="s">
        <v>1736</v>
      </c>
      <c r="F591" s="135" t="s">
        <v>1737</v>
      </c>
      <c r="G591" s="125" t="s">
        <v>568</v>
      </c>
      <c r="J591" s="132"/>
    </row>
    <row r="592" spans="1:10" s="131" customFormat="1" ht="15" x14ac:dyDescent="0.25">
      <c r="A592" s="133" t="str">
        <f t="shared" ca="1" si="9"/>
        <v>Assessment</v>
      </c>
      <c r="B592" s="129"/>
      <c r="C592" s="134" t="s">
        <v>1739</v>
      </c>
      <c r="D592" s="134" t="s">
        <v>1738</v>
      </c>
      <c r="E592" s="135" t="s">
        <v>1740</v>
      </c>
      <c r="F592" s="135" t="s">
        <v>1741</v>
      </c>
      <c r="G592" s="125" t="s">
        <v>568</v>
      </c>
      <c r="J592" s="132"/>
    </row>
    <row r="593" spans="1:10" s="131" customFormat="1" ht="15" x14ac:dyDescent="0.25">
      <c r="A593" s="133" t="str">
        <f t="shared" ca="1" si="9"/>
        <v>Total</v>
      </c>
      <c r="B593" s="129"/>
      <c r="C593" s="136" t="s">
        <v>1742</v>
      </c>
      <c r="D593" s="136" t="s">
        <v>1742</v>
      </c>
      <c r="E593" s="135" t="s">
        <v>1742</v>
      </c>
      <c r="F593" s="135" t="s">
        <v>1743</v>
      </c>
      <c r="G593" s="125" t="s">
        <v>568</v>
      </c>
      <c r="J593" s="132"/>
    </row>
    <row r="594" spans="1:10" s="131" customFormat="1" ht="15" x14ac:dyDescent="0.25">
      <c r="A594" s="133" t="str">
        <f t="shared" ca="1" si="9"/>
        <v>Power promoters</v>
      </c>
      <c r="B594" s="129"/>
      <c r="C594" s="137" t="s">
        <v>1770</v>
      </c>
      <c r="D594" s="137" t="s">
        <v>1771</v>
      </c>
      <c r="E594" s="137" t="s">
        <v>1832</v>
      </c>
      <c r="F594" s="137" t="s">
        <v>1799</v>
      </c>
      <c r="G594" s="125" t="s">
        <v>568</v>
      </c>
      <c r="J594" s="132"/>
    </row>
    <row r="595" spans="1:10" s="131" customFormat="1" ht="15" x14ac:dyDescent="0.25">
      <c r="A595" s="133" t="str">
        <f t="shared" ca="1" si="9"/>
        <v>Has a high hierarchical position</v>
      </c>
      <c r="B595" s="129"/>
      <c r="C595" s="136" t="s">
        <v>1748</v>
      </c>
      <c r="D595" s="136" t="s">
        <v>1772</v>
      </c>
      <c r="E595" s="136" t="s">
        <v>1833</v>
      </c>
      <c r="F595" s="136" t="s">
        <v>1800</v>
      </c>
      <c r="G595" s="125" t="s">
        <v>568</v>
      </c>
      <c r="J595" s="132"/>
    </row>
    <row r="596" spans="1:10" s="131" customFormat="1" ht="15" x14ac:dyDescent="0.25">
      <c r="A596" s="133" t="str">
        <f t="shared" ca="1" si="9"/>
        <v>Can convince and inspire</v>
      </c>
      <c r="B596" s="129"/>
      <c r="C596" s="136" t="s">
        <v>1835</v>
      </c>
      <c r="D596" s="136" t="s">
        <v>1776</v>
      </c>
      <c r="E596" s="136" t="s">
        <v>1834</v>
      </c>
      <c r="F596" s="136" t="s">
        <v>1801</v>
      </c>
      <c r="G596" s="125" t="s">
        <v>568</v>
      </c>
      <c r="J596" s="132"/>
    </row>
    <row r="597" spans="1:10" s="131" customFormat="1" ht="15" x14ac:dyDescent="0.25">
      <c r="A597" s="133" t="str">
        <f t="shared" ca="1" si="9"/>
        <v>Can provide resources</v>
      </c>
      <c r="B597" s="129"/>
      <c r="C597" s="136" t="s">
        <v>1749</v>
      </c>
      <c r="D597" s="136" t="s">
        <v>1773</v>
      </c>
      <c r="E597" s="136" t="s">
        <v>1836</v>
      </c>
      <c r="F597" s="136" t="s">
        <v>1802</v>
      </c>
      <c r="G597" s="125" t="s">
        <v>568</v>
      </c>
      <c r="J597" s="132"/>
    </row>
    <row r="598" spans="1:10" s="131" customFormat="1" ht="30" x14ac:dyDescent="0.25">
      <c r="A598" s="133" t="str">
        <f t="shared" ca="1" si="9"/>
        <v>Can protect and support people who are open to innovation</v>
      </c>
      <c r="B598" s="129"/>
      <c r="C598" s="136" t="s">
        <v>1751</v>
      </c>
      <c r="D598" s="136" t="s">
        <v>1774</v>
      </c>
      <c r="E598" s="136" t="s">
        <v>1837</v>
      </c>
      <c r="F598" s="136" t="s">
        <v>1803</v>
      </c>
      <c r="G598" s="125" t="s">
        <v>568</v>
      </c>
      <c r="J598" s="132"/>
    </row>
    <row r="599" spans="1:10" s="131" customFormat="1" ht="15" x14ac:dyDescent="0.25">
      <c r="A599" s="133" t="str">
        <f t="shared" ca="1" si="9"/>
        <v>Can sanction opponents</v>
      </c>
      <c r="B599" s="129"/>
      <c r="C599" s="136" t="s">
        <v>1750</v>
      </c>
      <c r="D599" s="136" t="s">
        <v>1775</v>
      </c>
      <c r="E599" s="136" t="s">
        <v>1838</v>
      </c>
      <c r="F599" s="136" t="s">
        <v>1804</v>
      </c>
      <c r="G599" s="125" t="s">
        <v>568</v>
      </c>
      <c r="J599" s="132"/>
    </row>
    <row r="600" spans="1:10" s="131" customFormat="1" ht="15" x14ac:dyDescent="0.25">
      <c r="A600" s="133" t="str">
        <f t="shared" ca="1" si="9"/>
        <v>Expert promoters</v>
      </c>
      <c r="B600" s="129"/>
      <c r="C600" s="137" t="s">
        <v>1752</v>
      </c>
      <c r="D600" s="137" t="s">
        <v>1784</v>
      </c>
      <c r="E600" s="137" t="s">
        <v>1839</v>
      </c>
      <c r="F600" s="137" t="s">
        <v>1805</v>
      </c>
      <c r="G600" s="125" t="s">
        <v>568</v>
      </c>
      <c r="J600" s="132"/>
    </row>
    <row r="601" spans="1:10" s="131" customFormat="1" ht="15" x14ac:dyDescent="0.25">
      <c r="A601" s="133" t="str">
        <f t="shared" ca="1" si="9"/>
        <v>Has a high expert competence</v>
      </c>
      <c r="B601" s="129"/>
      <c r="C601" s="136" t="s">
        <v>1753</v>
      </c>
      <c r="D601" s="136" t="s">
        <v>1780</v>
      </c>
      <c r="E601" s="136" t="s">
        <v>1840</v>
      </c>
      <c r="F601" s="136" t="s">
        <v>1813</v>
      </c>
      <c r="G601" s="125" t="s">
        <v>568</v>
      </c>
      <c r="J601" s="132"/>
    </row>
    <row r="602" spans="1:10" s="131" customFormat="1" ht="30" x14ac:dyDescent="0.25">
      <c r="A602" s="133" t="str">
        <f t="shared" ca="1" si="9"/>
        <v>Evaluates new and complex problems</v>
      </c>
      <c r="B602" s="129"/>
      <c r="C602" s="136" t="s">
        <v>1807</v>
      </c>
      <c r="D602" s="136" t="s">
        <v>1781</v>
      </c>
      <c r="E602" s="136" t="s">
        <v>1841</v>
      </c>
      <c r="F602" s="136" t="s">
        <v>1806</v>
      </c>
      <c r="G602" s="125" t="s">
        <v>568</v>
      </c>
      <c r="J602" s="132"/>
    </row>
    <row r="603" spans="1:10" s="131" customFormat="1" ht="30" x14ac:dyDescent="0.25">
      <c r="A603" s="133" t="str">
        <f t="shared" ca="1" si="9"/>
        <v>Developes solutions to overcome problems and obstacles</v>
      </c>
      <c r="B603" s="129"/>
      <c r="C603" s="136" t="s">
        <v>1808</v>
      </c>
      <c r="D603" s="136" t="s">
        <v>1782</v>
      </c>
      <c r="E603" s="136" t="s">
        <v>1842</v>
      </c>
      <c r="F603" s="136" t="s">
        <v>1811</v>
      </c>
      <c r="G603" s="125" t="s">
        <v>568</v>
      </c>
      <c r="J603" s="132"/>
    </row>
    <row r="604" spans="1:10" s="131" customFormat="1" ht="30" x14ac:dyDescent="0.25">
      <c r="A604" s="133" t="str">
        <f t="shared" ca="1" si="9"/>
        <v>Leads the innovation process by transmitting its expertise</v>
      </c>
      <c r="B604" s="129"/>
      <c r="C604" s="136" t="s">
        <v>1809</v>
      </c>
      <c r="D604" s="136" t="s">
        <v>1783</v>
      </c>
      <c r="E604" s="136" t="s">
        <v>1843</v>
      </c>
      <c r="F604" s="136" t="s">
        <v>1812</v>
      </c>
      <c r="G604" s="125" t="s">
        <v>568</v>
      </c>
      <c r="J604" s="132"/>
    </row>
    <row r="605" spans="1:10" s="131" customFormat="1" ht="15" x14ac:dyDescent="0.25">
      <c r="A605" s="133" t="str">
        <f t="shared" ca="1" si="9"/>
        <v>Implements the solution measures</v>
      </c>
      <c r="B605" s="129"/>
      <c r="C605" s="136" t="s">
        <v>1810</v>
      </c>
      <c r="D605" s="136" t="s">
        <v>1788</v>
      </c>
      <c r="E605" s="136" t="s">
        <v>1844</v>
      </c>
      <c r="F605" s="136" t="s">
        <v>1814</v>
      </c>
      <c r="G605" s="125" t="s">
        <v>568</v>
      </c>
      <c r="J605" s="132"/>
    </row>
    <row r="606" spans="1:10" s="131" customFormat="1" ht="15" x14ac:dyDescent="0.25">
      <c r="A606" s="133" t="str">
        <f t="shared" ca="1" si="9"/>
        <v>Process promoters</v>
      </c>
      <c r="B606" s="129"/>
      <c r="C606" s="137" t="s">
        <v>1754</v>
      </c>
      <c r="D606" s="137" t="s">
        <v>1777</v>
      </c>
      <c r="E606" s="137" t="s">
        <v>1845</v>
      </c>
      <c r="F606" s="137" t="s">
        <v>1815</v>
      </c>
      <c r="G606" s="125" t="s">
        <v>568</v>
      </c>
      <c r="J606" s="132"/>
    </row>
    <row r="607" spans="1:10" s="131" customFormat="1" ht="30" x14ac:dyDescent="0.25">
      <c r="A607" s="133" t="str">
        <f t="shared" ca="1" si="9"/>
        <v>Knows the organizational structure  very well</v>
      </c>
      <c r="B607" s="129"/>
      <c r="C607" s="136" t="s">
        <v>1756</v>
      </c>
      <c r="D607" s="136" t="s">
        <v>1789</v>
      </c>
      <c r="E607" s="136" t="s">
        <v>1846</v>
      </c>
      <c r="F607" s="136" t="s">
        <v>1816</v>
      </c>
      <c r="G607" s="125" t="s">
        <v>568</v>
      </c>
      <c r="J607" s="132"/>
    </row>
    <row r="608" spans="1:10" s="131" customFormat="1" ht="45" x14ac:dyDescent="0.25">
      <c r="A608" s="133" t="str">
        <f t="shared" ca="1" si="9"/>
        <v>Establishes contacts and links between the expert promoters and power promoters</v>
      </c>
      <c r="B608" s="129"/>
      <c r="C608" s="136" t="s">
        <v>1757</v>
      </c>
      <c r="D608" s="136" t="s">
        <v>1785</v>
      </c>
      <c r="E608" s="136" t="s">
        <v>1847</v>
      </c>
      <c r="F608" s="136" t="s">
        <v>1817</v>
      </c>
      <c r="G608" s="125" t="s">
        <v>568</v>
      </c>
      <c r="J608" s="132"/>
    </row>
    <row r="609" spans="1:10" s="131" customFormat="1" ht="30" x14ac:dyDescent="0.25">
      <c r="A609" s="133" t="str">
        <f t="shared" ca="1" si="9"/>
        <v>Collects and filters information about your organization</v>
      </c>
      <c r="B609" s="129"/>
      <c r="C609" s="136" t="s">
        <v>1758</v>
      </c>
      <c r="D609" s="136" t="s">
        <v>1786</v>
      </c>
      <c r="E609" s="136" t="s">
        <v>1848</v>
      </c>
      <c r="F609" s="136" t="s">
        <v>1818</v>
      </c>
      <c r="G609" s="125" t="s">
        <v>568</v>
      </c>
      <c r="J609" s="132"/>
    </row>
    <row r="610" spans="1:10" s="131" customFormat="1" ht="30" x14ac:dyDescent="0.25">
      <c r="A610" s="133" t="str">
        <f t="shared" ca="1" si="9"/>
        <v>Translates and interprets information for internal use</v>
      </c>
      <c r="B610" s="129"/>
      <c r="C610" s="136" t="s">
        <v>1760</v>
      </c>
      <c r="D610" s="136" t="s">
        <v>1819</v>
      </c>
      <c r="E610" s="136" t="s">
        <v>1849</v>
      </c>
      <c r="F610" s="136" t="s">
        <v>1820</v>
      </c>
      <c r="G610" s="125" t="s">
        <v>568</v>
      </c>
      <c r="J610" s="132"/>
    </row>
    <row r="611" spans="1:10" s="131" customFormat="1" ht="30" x14ac:dyDescent="0.25">
      <c r="A611" s="133" t="str">
        <f t="shared" ca="1" si="9"/>
        <v>Supports the change process indirectly</v>
      </c>
      <c r="B611" s="129"/>
      <c r="C611" s="136" t="s">
        <v>1759</v>
      </c>
      <c r="D611" s="136" t="s">
        <v>1787</v>
      </c>
      <c r="E611" s="136" t="s">
        <v>1850</v>
      </c>
      <c r="F611" s="136" t="s">
        <v>1821</v>
      </c>
      <c r="G611" s="125" t="s">
        <v>568</v>
      </c>
      <c r="J611" s="132"/>
    </row>
    <row r="612" spans="1:10" s="131" customFormat="1" ht="15" x14ac:dyDescent="0.25">
      <c r="A612" s="133" t="str">
        <f t="shared" ca="1" si="9"/>
        <v>Relations promoters</v>
      </c>
      <c r="B612" s="129"/>
      <c r="C612" s="137" t="s">
        <v>1755</v>
      </c>
      <c r="D612" s="137" t="s">
        <v>1778</v>
      </c>
      <c r="E612" s="137" t="s">
        <v>1851</v>
      </c>
      <c r="F612" s="137" t="s">
        <v>1822</v>
      </c>
      <c r="G612" s="125" t="s">
        <v>568</v>
      </c>
      <c r="J612" s="132"/>
    </row>
    <row r="613" spans="1:10" s="131" customFormat="1" ht="30" x14ac:dyDescent="0.25">
      <c r="A613" s="133" t="str">
        <f t="shared" ca="1" si="9"/>
        <v>Has an extensive network of personal contacts</v>
      </c>
      <c r="B613" s="129"/>
      <c r="C613" s="136" t="s">
        <v>1761</v>
      </c>
      <c r="D613" s="136" t="s">
        <v>1790</v>
      </c>
      <c r="E613" s="136" t="s">
        <v>1852</v>
      </c>
      <c r="F613" s="136" t="s">
        <v>1823</v>
      </c>
      <c r="G613" s="125" t="s">
        <v>568</v>
      </c>
      <c r="J613" s="132"/>
    </row>
    <row r="614" spans="1:10" s="131" customFormat="1" ht="30" x14ac:dyDescent="0.25">
      <c r="A614" s="133" t="str">
        <f t="shared" ca="1" si="9"/>
        <v>Maintains within the organization good and friendly relations</v>
      </c>
      <c r="B614" s="129"/>
      <c r="C614" s="136" t="s">
        <v>1762</v>
      </c>
      <c r="D614" s="136" t="s">
        <v>1796</v>
      </c>
      <c r="E614" s="136" t="s">
        <v>1853</v>
      </c>
      <c r="F614" s="136" t="s">
        <v>1824</v>
      </c>
      <c r="G614" s="125" t="s">
        <v>568</v>
      </c>
      <c r="J614" s="132"/>
    </row>
    <row r="615" spans="1:10" s="131" customFormat="1" ht="30" x14ac:dyDescent="0.25">
      <c r="A615" s="133" t="str">
        <f t="shared" ca="1" si="9"/>
        <v>Is accepted and respected across all levels</v>
      </c>
      <c r="B615" s="129"/>
      <c r="C615" s="136" t="s">
        <v>1791</v>
      </c>
      <c r="D615" s="136" t="s">
        <v>1792</v>
      </c>
      <c r="E615" s="136" t="s">
        <v>1854</v>
      </c>
      <c r="F615" s="136" t="s">
        <v>1825</v>
      </c>
      <c r="G615" s="125" t="s">
        <v>568</v>
      </c>
      <c r="J615" s="132"/>
    </row>
    <row r="616" spans="1:10" s="131" customFormat="1" ht="30" x14ac:dyDescent="0.25">
      <c r="A616" s="133" t="str">
        <f t="shared" ca="1" si="9"/>
        <v>Forges new internal and external networks</v>
      </c>
      <c r="B616" s="129"/>
      <c r="C616" s="136" t="s">
        <v>1763</v>
      </c>
      <c r="D616" s="136" t="s">
        <v>1826</v>
      </c>
      <c r="E616" s="136" t="s">
        <v>1855</v>
      </c>
      <c r="F616" s="136" t="s">
        <v>1827</v>
      </c>
      <c r="G616" s="125" t="s">
        <v>568</v>
      </c>
      <c r="J616" s="132"/>
    </row>
    <row r="617" spans="1:10" s="131" customFormat="1" ht="30" x14ac:dyDescent="0.25">
      <c r="A617" s="133" t="str">
        <f t="shared" ca="1" si="9"/>
        <v>Negotiates between the different actors</v>
      </c>
      <c r="B617" s="129"/>
      <c r="C617" s="136" t="s">
        <v>1764</v>
      </c>
      <c r="D617" s="136" t="s">
        <v>1793</v>
      </c>
      <c r="E617" s="136" t="s">
        <v>1856</v>
      </c>
      <c r="F617" s="136" t="s">
        <v>1828</v>
      </c>
      <c r="G617" s="125" t="s">
        <v>568</v>
      </c>
      <c r="J617" s="132"/>
    </row>
    <row r="618" spans="1:10" s="131" customFormat="1" ht="15" x14ac:dyDescent="0.25">
      <c r="A618" s="133" t="str">
        <f t="shared" ca="1" si="9"/>
        <v>Opponents</v>
      </c>
      <c r="B618" s="129"/>
      <c r="C618" s="137" t="s">
        <v>1765</v>
      </c>
      <c r="D618" s="137" t="s">
        <v>1779</v>
      </c>
      <c r="E618" s="136" t="s">
        <v>1857</v>
      </c>
      <c r="F618" s="137" t="s">
        <v>1829</v>
      </c>
      <c r="G618" s="125" t="s">
        <v>568</v>
      </c>
      <c r="J618" s="132"/>
    </row>
    <row r="619" spans="1:10" s="131" customFormat="1" ht="30" x14ac:dyDescent="0.25">
      <c r="A619" s="133" t="str">
        <f t="shared" ca="1" si="9"/>
        <v>Is against all novelties in the company</v>
      </c>
      <c r="B619" s="129"/>
      <c r="C619" s="136" t="s">
        <v>1794</v>
      </c>
      <c r="D619" s="136" t="s">
        <v>1795</v>
      </c>
      <c r="E619" s="136" t="s">
        <v>1858</v>
      </c>
      <c r="F619" s="136" t="s">
        <v>1830</v>
      </c>
      <c r="G619" s="125" t="s">
        <v>568</v>
      </c>
      <c r="J619" s="132"/>
    </row>
    <row r="620" spans="1:10" s="131" customFormat="1" ht="30" x14ac:dyDescent="0.25">
      <c r="A620" s="133" t="str">
        <f t="shared" ca="1" si="9"/>
        <v>Can hinder or delay the process of innovation</v>
      </c>
      <c r="B620" s="129"/>
      <c r="C620" s="136" t="s">
        <v>1797</v>
      </c>
      <c r="D620" s="136" t="s">
        <v>1798</v>
      </c>
      <c r="E620" s="136" t="s">
        <v>1859</v>
      </c>
      <c r="F620" s="136" t="s">
        <v>1831</v>
      </c>
      <c r="G620" s="125" t="s">
        <v>568</v>
      </c>
      <c r="J620" s="132"/>
    </row>
    <row r="621" spans="1:10" s="131" customFormat="1" ht="15" x14ac:dyDescent="0.25">
      <c r="A621" s="110" t="str">
        <f t="shared" ca="1" si="9"/>
        <v xml:space="preserve"> I  N  D  I  C  A  T  O  R  S</v>
      </c>
      <c r="B621" s="129"/>
      <c r="C621" s="110" t="s">
        <v>1874</v>
      </c>
      <c r="D621" s="110" t="s">
        <v>1875</v>
      </c>
      <c r="E621" s="110" t="s">
        <v>1876</v>
      </c>
      <c r="F621" s="110" t="s">
        <v>1877</v>
      </c>
      <c r="G621" s="125" t="s">
        <v>568</v>
      </c>
      <c r="J621" s="132"/>
    </row>
    <row r="622" spans="1:10" s="131" customFormat="1" ht="15" x14ac:dyDescent="0.25">
      <c r="A622" s="133" t="str">
        <f t="shared" ca="1" si="9"/>
        <v>Calculation</v>
      </c>
      <c r="B622" s="129"/>
      <c r="C622" s="139" t="s">
        <v>1863</v>
      </c>
      <c r="D622" s="140" t="s">
        <v>1864</v>
      </c>
      <c r="E622" s="139" t="s">
        <v>1865</v>
      </c>
      <c r="F622" s="139" t="s">
        <v>1866</v>
      </c>
      <c r="G622" s="125" t="s">
        <v>568</v>
      </c>
      <c r="J622" s="132"/>
    </row>
    <row r="623" spans="1:10" s="131" customFormat="1" ht="15" x14ac:dyDescent="0.25">
      <c r="A623" s="133" t="str">
        <f t="shared" ca="1" si="9"/>
        <v>Description/Remarks</v>
      </c>
      <c r="B623" s="129"/>
      <c r="C623" s="139" t="s">
        <v>1867</v>
      </c>
      <c r="D623" s="140" t="s">
        <v>1868</v>
      </c>
      <c r="E623" s="139" t="s">
        <v>1869</v>
      </c>
      <c r="F623" s="139" t="s">
        <v>1870</v>
      </c>
      <c r="G623" s="125" t="s">
        <v>568</v>
      </c>
      <c r="J623" s="132"/>
    </row>
    <row r="624" spans="1:10" s="131" customFormat="1" ht="15" x14ac:dyDescent="0.25">
      <c r="A624" s="133" t="str">
        <f t="shared" ca="1" si="9"/>
        <v>Source</v>
      </c>
      <c r="B624" s="129"/>
      <c r="C624" s="139" t="s">
        <v>1871</v>
      </c>
      <c r="D624" s="140" t="s">
        <v>1872</v>
      </c>
      <c r="E624" s="139" t="s">
        <v>1872</v>
      </c>
      <c r="F624" s="139" t="s">
        <v>1873</v>
      </c>
      <c r="G624" s="125" t="s">
        <v>568</v>
      </c>
      <c r="J624" s="132"/>
    </row>
    <row r="625" spans="1:10" s="131" customFormat="1" ht="15" x14ac:dyDescent="0.25">
      <c r="A625" s="133" t="str">
        <f t="shared" ca="1" si="9"/>
        <v>Time of the survey</v>
      </c>
      <c r="B625" s="129"/>
      <c r="C625" s="141" t="s">
        <v>1878</v>
      </c>
      <c r="D625" s="141" t="s">
        <v>1879</v>
      </c>
      <c r="E625" s="141" t="s">
        <v>1880</v>
      </c>
      <c r="F625" s="141" t="s">
        <v>1881</v>
      </c>
      <c r="G625" s="125" t="s">
        <v>568</v>
      </c>
      <c r="J625" s="132"/>
    </row>
    <row r="626" spans="1:10" s="131" customFormat="1" ht="15" x14ac:dyDescent="0.25">
      <c r="A626" s="110" t="str">
        <f t="shared" ca="1" si="9"/>
        <v>Responsibility matrix</v>
      </c>
      <c r="B626" s="129"/>
      <c r="C626" s="110" t="s">
        <v>1905</v>
      </c>
      <c r="D626" s="110" t="s">
        <v>1906</v>
      </c>
      <c r="E626" s="110" t="s">
        <v>1907</v>
      </c>
      <c r="F626" s="110" t="s">
        <v>1908</v>
      </c>
      <c r="G626" s="125" t="s">
        <v>568</v>
      </c>
      <c r="J626" s="132"/>
    </row>
    <row r="627" spans="1:10" s="131" customFormat="1" ht="15" x14ac:dyDescent="0.25">
      <c r="A627" s="133" t="str">
        <f t="shared" ca="1" si="9"/>
        <v>Overall responsibility</v>
      </c>
      <c r="B627" s="129"/>
      <c r="C627" s="140" t="s">
        <v>1909</v>
      </c>
      <c r="D627" s="140" t="s">
        <v>1910</v>
      </c>
      <c r="E627" s="140" t="s">
        <v>1911</v>
      </c>
      <c r="F627" s="140" t="s">
        <v>1912</v>
      </c>
      <c r="G627" s="125" t="s">
        <v>568</v>
      </c>
      <c r="J627" s="132"/>
    </row>
    <row r="628" spans="1:10" s="131" customFormat="1" ht="15" x14ac:dyDescent="0.25">
      <c r="A628" s="133" t="str">
        <f t="shared" ca="1" si="9"/>
        <v>Decision</v>
      </c>
      <c r="B628" s="129"/>
      <c r="C628" s="140" t="s">
        <v>1913</v>
      </c>
      <c r="D628" s="140" t="s">
        <v>1914</v>
      </c>
      <c r="E628" s="140" t="s">
        <v>1915</v>
      </c>
      <c r="F628" s="140" t="s">
        <v>1916</v>
      </c>
      <c r="G628" s="125" t="s">
        <v>568</v>
      </c>
      <c r="J628" s="132"/>
    </row>
    <row r="629" spans="1:10" s="131" customFormat="1" ht="15" x14ac:dyDescent="0.25">
      <c r="A629" s="133" t="str">
        <f t="shared" ca="1" si="9"/>
        <v>Cooperation</v>
      </c>
      <c r="B629" s="129"/>
      <c r="C629" s="140" t="s">
        <v>1917</v>
      </c>
      <c r="D629" s="140" t="s">
        <v>1918</v>
      </c>
      <c r="E629" s="140" t="s">
        <v>1919</v>
      </c>
      <c r="F629" s="140" t="s">
        <v>1920</v>
      </c>
      <c r="G629" s="125" t="s">
        <v>568</v>
      </c>
      <c r="J629" s="132"/>
    </row>
    <row r="630" spans="1:10" s="131" customFormat="1" ht="15" x14ac:dyDescent="0.25">
      <c r="A630" s="133" t="str">
        <f t="shared" ca="1" si="9"/>
        <v>Information</v>
      </c>
      <c r="B630" s="129"/>
      <c r="C630" s="141" t="s">
        <v>1921</v>
      </c>
      <c r="D630" s="141" t="s">
        <v>1921</v>
      </c>
      <c r="E630" s="141" t="s">
        <v>1921</v>
      </c>
      <c r="F630" s="141" t="s">
        <v>1922</v>
      </c>
      <c r="G630" s="125" t="s">
        <v>568</v>
      </c>
      <c r="J630" s="132"/>
    </row>
    <row r="631" spans="1:10" x14ac:dyDescent="0.2">
      <c r="A631" s="84" t="str">
        <f t="shared" ca="1" si="9"/>
        <v>O</v>
      </c>
      <c r="B631" s="83"/>
      <c r="C631" s="12" t="s">
        <v>1923</v>
      </c>
      <c r="D631" s="12" t="s">
        <v>1924</v>
      </c>
      <c r="E631" s="12" t="s">
        <v>1925</v>
      </c>
      <c r="F631" s="12" t="s">
        <v>1924</v>
      </c>
      <c r="G631" s="58" t="s">
        <v>568</v>
      </c>
    </row>
    <row r="632" spans="1:10" x14ac:dyDescent="0.2">
      <c r="A632" s="84" t="str">
        <f t="shared" ca="1" si="9"/>
        <v>D</v>
      </c>
      <c r="B632" s="83"/>
      <c r="C632" s="12" t="s">
        <v>1926</v>
      </c>
      <c r="D632" s="12" t="s">
        <v>1927</v>
      </c>
      <c r="E632" s="12" t="s">
        <v>1927</v>
      </c>
      <c r="F632" s="12" t="s">
        <v>1927</v>
      </c>
      <c r="G632" s="58" t="s">
        <v>568</v>
      </c>
    </row>
    <row r="633" spans="1:10" x14ac:dyDescent="0.2">
      <c r="A633" s="84" t="str">
        <f t="shared" ca="1" si="9"/>
        <v>C</v>
      </c>
      <c r="B633" s="83"/>
      <c r="C633" s="12" t="s">
        <v>1928</v>
      </c>
      <c r="D633" s="12" t="s">
        <v>1929</v>
      </c>
      <c r="E633" s="12" t="s">
        <v>1929</v>
      </c>
      <c r="F633" s="12" t="s">
        <v>1929</v>
      </c>
      <c r="G633" s="58" t="s">
        <v>568</v>
      </c>
    </row>
    <row r="634" spans="1:10" x14ac:dyDescent="0.2">
      <c r="A634" s="84" t="str">
        <f t="shared" ca="1" si="9"/>
        <v>I</v>
      </c>
      <c r="B634" s="83"/>
      <c r="C634" s="12" t="s">
        <v>1930</v>
      </c>
      <c r="D634" s="12" t="s">
        <v>1930</v>
      </c>
      <c r="E634" s="12" t="s">
        <v>1930</v>
      </c>
      <c r="F634" s="12" t="s">
        <v>1930</v>
      </c>
      <c r="G634" s="58" t="s">
        <v>568</v>
      </c>
    </row>
    <row r="635" spans="1:10" x14ac:dyDescent="0.2">
      <c r="A635" s="84" t="str">
        <f t="shared" ca="1" si="9"/>
        <v>Field</v>
      </c>
      <c r="B635" s="83"/>
      <c r="C635" s="12" t="s">
        <v>1931</v>
      </c>
      <c r="D635" s="12" t="s">
        <v>1932</v>
      </c>
      <c r="E635" s="12" t="s">
        <v>1933</v>
      </c>
      <c r="F635" s="12" t="s">
        <v>1934</v>
      </c>
      <c r="G635" s="58" t="s">
        <v>568</v>
      </c>
    </row>
    <row r="636" spans="1:10" x14ac:dyDescent="0.2">
      <c r="A636" s="84">
        <f t="shared" ca="1" si="9"/>
        <v>0</v>
      </c>
      <c r="B636" s="83"/>
      <c r="C636" s="12"/>
      <c r="D636" s="12"/>
      <c r="E636" s="13"/>
      <c r="F636" s="12"/>
      <c r="G636" s="58" t="s">
        <v>568</v>
      </c>
    </row>
    <row r="637" spans="1:10" x14ac:dyDescent="0.2">
      <c r="A637" s="84">
        <f t="shared" ca="1" si="9"/>
        <v>0</v>
      </c>
      <c r="B637" s="83"/>
      <c r="C637" s="12"/>
      <c r="D637" s="12"/>
      <c r="E637" s="13"/>
      <c r="F637" s="12"/>
      <c r="G637" s="58" t="s">
        <v>568</v>
      </c>
    </row>
    <row r="638" spans="1:10" x14ac:dyDescent="0.2">
      <c r="A638" s="84">
        <f t="shared" ca="1" si="9"/>
        <v>0</v>
      </c>
      <c r="B638" s="83"/>
      <c r="C638" s="12"/>
      <c r="D638" s="12"/>
      <c r="E638" s="13"/>
      <c r="F638" s="12"/>
      <c r="G638" s="58" t="s">
        <v>568</v>
      </c>
    </row>
    <row r="639" spans="1:10" x14ac:dyDescent="0.2">
      <c r="A639" s="84">
        <f t="shared" ca="1" si="9"/>
        <v>0</v>
      </c>
      <c r="B639" s="83"/>
      <c r="C639" s="12"/>
      <c r="D639" s="12"/>
      <c r="E639" s="13"/>
      <c r="F639" s="12"/>
      <c r="G639" s="58" t="s">
        <v>568</v>
      </c>
    </row>
    <row r="640" spans="1:10" x14ac:dyDescent="0.2">
      <c r="A640" s="84">
        <f t="shared" ca="1" si="9"/>
        <v>0</v>
      </c>
      <c r="B640" s="83"/>
      <c r="C640" s="12"/>
      <c r="D640" s="12"/>
      <c r="E640" s="13"/>
      <c r="F640" s="12"/>
      <c r="G640" s="58" t="s">
        <v>568</v>
      </c>
    </row>
    <row r="641" spans="1:7" x14ac:dyDescent="0.2">
      <c r="A641" s="84">
        <f t="shared" ca="1" si="9"/>
        <v>0</v>
      </c>
      <c r="B641" s="83"/>
      <c r="C641" s="12"/>
      <c r="D641" s="12"/>
      <c r="E641" s="13"/>
      <c r="F641" s="12"/>
      <c r="G641" s="58" t="s">
        <v>568</v>
      </c>
    </row>
    <row r="642" spans="1:7" x14ac:dyDescent="0.2">
      <c r="A642" s="84">
        <f t="shared" ca="1" si="9"/>
        <v>0</v>
      </c>
      <c r="B642" s="83"/>
      <c r="C642" s="12"/>
      <c r="D642" s="12"/>
      <c r="E642" s="13"/>
      <c r="F642" s="12"/>
      <c r="G642" s="58" t="s">
        <v>568</v>
      </c>
    </row>
    <row r="643" spans="1:7" x14ac:dyDescent="0.2">
      <c r="A643" s="84">
        <f t="shared" ca="1" si="9"/>
        <v>0</v>
      </c>
      <c r="B643" s="83"/>
      <c r="C643" s="12"/>
      <c r="D643" s="12"/>
      <c r="E643" s="13"/>
      <c r="F643" s="12"/>
      <c r="G643" s="58" t="s">
        <v>568</v>
      </c>
    </row>
    <row r="644" spans="1:7" x14ac:dyDescent="0.2">
      <c r="A644" s="84">
        <f t="shared" ca="1" si="9"/>
        <v>0</v>
      </c>
      <c r="B644" s="83"/>
      <c r="C644" s="12"/>
      <c r="D644" s="12"/>
      <c r="E644" s="13"/>
      <c r="F644" s="12"/>
      <c r="G644" s="58" t="s">
        <v>568</v>
      </c>
    </row>
    <row r="645" spans="1:7" x14ac:dyDescent="0.2">
      <c r="A645" s="84">
        <f t="shared" ref="A645:A702" ca="1" si="10">OFFSET($C645,0,$B$4-1)</f>
        <v>0</v>
      </c>
      <c r="B645" s="83"/>
      <c r="C645" s="12"/>
      <c r="D645" s="12"/>
      <c r="E645" s="13"/>
      <c r="F645" s="12"/>
      <c r="G645" s="58" t="s">
        <v>568</v>
      </c>
    </row>
    <row r="646" spans="1:7" x14ac:dyDescent="0.2">
      <c r="A646" s="84">
        <f t="shared" ca="1" si="10"/>
        <v>0</v>
      </c>
      <c r="B646" s="83"/>
      <c r="C646" s="12"/>
      <c r="D646" s="12"/>
      <c r="E646" s="13"/>
      <c r="F646" s="12"/>
      <c r="G646" s="58" t="s">
        <v>568</v>
      </c>
    </row>
    <row r="647" spans="1:7" x14ac:dyDescent="0.2">
      <c r="A647" s="84">
        <f t="shared" ca="1" si="10"/>
        <v>0</v>
      </c>
      <c r="B647" s="83"/>
      <c r="C647" s="12"/>
      <c r="D647" s="12"/>
      <c r="E647" s="13"/>
      <c r="F647" s="12"/>
      <c r="G647" s="58" t="s">
        <v>568</v>
      </c>
    </row>
    <row r="648" spans="1:7" x14ac:dyDescent="0.2">
      <c r="A648" s="84">
        <f t="shared" ca="1" si="10"/>
        <v>0</v>
      </c>
      <c r="B648" s="83"/>
      <c r="C648" s="12"/>
      <c r="D648" s="12"/>
      <c r="E648" s="13"/>
      <c r="F648" s="12"/>
      <c r="G648" s="58" t="s">
        <v>568</v>
      </c>
    </row>
    <row r="649" spans="1:7" x14ac:dyDescent="0.2">
      <c r="A649" s="84">
        <f t="shared" ca="1" si="10"/>
        <v>0</v>
      </c>
      <c r="B649" s="83"/>
      <c r="C649" s="12"/>
      <c r="D649" s="12"/>
      <c r="E649" s="13"/>
      <c r="F649" s="12"/>
      <c r="G649" s="58" t="s">
        <v>568</v>
      </c>
    </row>
    <row r="650" spans="1:7" x14ac:dyDescent="0.2">
      <c r="A650" s="84">
        <f t="shared" ca="1" si="10"/>
        <v>0</v>
      </c>
      <c r="B650" s="83"/>
      <c r="C650" s="12"/>
      <c r="D650" s="12"/>
      <c r="E650" s="13"/>
      <c r="F650" s="12"/>
      <c r="G650" s="58" t="s">
        <v>568</v>
      </c>
    </row>
    <row r="651" spans="1:7" x14ac:dyDescent="0.2">
      <c r="A651" s="84">
        <f t="shared" ca="1" si="10"/>
        <v>0</v>
      </c>
      <c r="B651" s="83"/>
      <c r="C651" s="12"/>
      <c r="D651" s="12"/>
      <c r="E651" s="13"/>
      <c r="F651" s="12"/>
      <c r="G651" s="58" t="s">
        <v>568</v>
      </c>
    </row>
    <row r="652" spans="1:7" x14ac:dyDescent="0.2">
      <c r="A652" s="84">
        <f t="shared" ca="1" si="10"/>
        <v>0</v>
      </c>
      <c r="B652" s="83"/>
      <c r="C652" s="12"/>
      <c r="D652" s="12"/>
      <c r="E652" s="13"/>
      <c r="F652" s="12"/>
      <c r="G652" s="58" t="s">
        <v>568</v>
      </c>
    </row>
    <row r="653" spans="1:7" x14ac:dyDescent="0.2">
      <c r="A653" s="84">
        <f t="shared" ca="1" si="10"/>
        <v>0</v>
      </c>
      <c r="B653" s="83"/>
      <c r="C653" s="12"/>
      <c r="D653" s="12"/>
      <c r="E653" s="13"/>
      <c r="F653" s="12"/>
      <c r="G653" s="58" t="s">
        <v>568</v>
      </c>
    </row>
    <row r="654" spans="1:7" x14ac:dyDescent="0.2">
      <c r="A654" s="84">
        <f t="shared" ca="1" si="10"/>
        <v>0</v>
      </c>
      <c r="B654" s="83"/>
      <c r="C654" s="12"/>
      <c r="D654" s="12"/>
      <c r="E654" s="13"/>
      <c r="F654" s="12"/>
      <c r="G654" s="58" t="s">
        <v>568</v>
      </c>
    </row>
    <row r="655" spans="1:7" x14ac:dyDescent="0.2">
      <c r="A655" s="84">
        <f t="shared" ca="1" si="10"/>
        <v>0</v>
      </c>
      <c r="B655" s="83"/>
      <c r="C655" s="12"/>
      <c r="D655" s="12"/>
      <c r="E655" s="13"/>
      <c r="F655" s="12"/>
      <c r="G655" s="58" t="s">
        <v>568</v>
      </c>
    </row>
    <row r="656" spans="1:7" x14ac:dyDescent="0.2">
      <c r="A656" s="84">
        <f t="shared" ca="1" si="10"/>
        <v>0</v>
      </c>
      <c r="B656" s="83"/>
      <c r="C656" s="12"/>
      <c r="D656" s="12"/>
      <c r="E656" s="13"/>
      <c r="F656" s="12"/>
      <c r="G656" s="58" t="s">
        <v>568</v>
      </c>
    </row>
    <row r="657" spans="1:7" x14ac:dyDescent="0.2">
      <c r="A657" s="84">
        <f t="shared" ca="1" si="10"/>
        <v>0</v>
      </c>
      <c r="B657" s="83"/>
      <c r="C657" s="12"/>
      <c r="D657" s="12"/>
      <c r="E657" s="13"/>
      <c r="F657" s="12"/>
      <c r="G657" s="58" t="s">
        <v>568</v>
      </c>
    </row>
    <row r="658" spans="1:7" x14ac:dyDescent="0.2">
      <c r="A658" s="84">
        <f t="shared" ca="1" si="10"/>
        <v>0</v>
      </c>
      <c r="B658" s="83"/>
      <c r="C658" s="12"/>
      <c r="D658" s="12"/>
      <c r="E658" s="13"/>
      <c r="F658" s="12"/>
      <c r="G658" s="58" t="s">
        <v>568</v>
      </c>
    </row>
    <row r="659" spans="1:7" x14ac:dyDescent="0.2">
      <c r="A659" s="84">
        <f t="shared" ca="1" si="10"/>
        <v>0</v>
      </c>
      <c r="B659" s="83"/>
      <c r="C659" s="12"/>
      <c r="D659" s="12"/>
      <c r="E659" s="13"/>
      <c r="F659" s="12"/>
      <c r="G659" s="58" t="s">
        <v>568</v>
      </c>
    </row>
    <row r="660" spans="1:7" x14ac:dyDescent="0.2">
      <c r="A660" s="84">
        <f t="shared" ca="1" si="10"/>
        <v>0</v>
      </c>
      <c r="B660" s="83"/>
      <c r="C660" s="12"/>
      <c r="D660" s="12"/>
      <c r="E660" s="13"/>
      <c r="F660" s="12"/>
      <c r="G660" s="58" t="s">
        <v>568</v>
      </c>
    </row>
    <row r="661" spans="1:7" x14ac:dyDescent="0.2">
      <c r="A661" s="84">
        <f t="shared" ca="1" si="10"/>
        <v>0</v>
      </c>
      <c r="B661" s="83"/>
      <c r="C661" s="12"/>
      <c r="D661" s="12"/>
      <c r="E661" s="13"/>
      <c r="F661" s="12"/>
      <c r="G661" s="58" t="s">
        <v>568</v>
      </c>
    </row>
    <row r="662" spans="1:7" x14ac:dyDescent="0.2">
      <c r="A662" s="84">
        <f t="shared" ca="1" si="10"/>
        <v>0</v>
      </c>
      <c r="B662" s="83"/>
      <c r="C662" s="12"/>
      <c r="D662" s="12"/>
      <c r="E662" s="13"/>
      <c r="F662" s="12"/>
      <c r="G662" s="58" t="s">
        <v>568</v>
      </c>
    </row>
    <row r="663" spans="1:7" x14ac:dyDescent="0.2">
      <c r="A663" s="84">
        <f t="shared" ca="1" si="10"/>
        <v>0</v>
      </c>
      <c r="B663" s="83"/>
      <c r="C663" s="12"/>
      <c r="D663" s="12"/>
      <c r="E663" s="13"/>
      <c r="F663" s="12"/>
      <c r="G663" s="58" t="s">
        <v>568</v>
      </c>
    </row>
    <row r="664" spans="1:7" x14ac:dyDescent="0.2">
      <c r="A664" s="84">
        <f t="shared" ca="1" si="10"/>
        <v>0</v>
      </c>
      <c r="B664" s="83"/>
      <c r="C664" s="12"/>
      <c r="D664" s="12"/>
      <c r="E664" s="13"/>
      <c r="F664" s="12"/>
      <c r="G664" s="58" t="s">
        <v>568</v>
      </c>
    </row>
    <row r="665" spans="1:7" x14ac:dyDescent="0.2">
      <c r="A665" s="84">
        <f t="shared" ca="1" si="10"/>
        <v>0</v>
      </c>
      <c r="B665" s="83"/>
      <c r="C665" s="12"/>
      <c r="D665" s="12"/>
      <c r="E665" s="13"/>
      <c r="F665" s="12"/>
      <c r="G665" s="58" t="s">
        <v>568</v>
      </c>
    </row>
    <row r="666" spans="1:7" x14ac:dyDescent="0.2">
      <c r="A666" s="84">
        <f t="shared" ca="1" si="10"/>
        <v>0</v>
      </c>
      <c r="B666" s="83"/>
      <c r="C666" s="12"/>
      <c r="D666" s="12"/>
      <c r="E666" s="13"/>
      <c r="F666" s="12"/>
      <c r="G666" s="58" t="s">
        <v>568</v>
      </c>
    </row>
    <row r="667" spans="1:7" x14ac:dyDescent="0.2">
      <c r="A667" s="84">
        <f t="shared" ca="1" si="10"/>
        <v>0</v>
      </c>
      <c r="B667" s="83"/>
      <c r="C667" s="12"/>
      <c r="D667" s="12"/>
      <c r="E667" s="13"/>
      <c r="F667" s="12"/>
      <c r="G667" s="58" t="s">
        <v>568</v>
      </c>
    </row>
    <row r="668" spans="1:7" x14ac:dyDescent="0.2">
      <c r="A668" s="84">
        <f t="shared" ca="1" si="10"/>
        <v>0</v>
      </c>
      <c r="B668" s="83"/>
      <c r="C668" s="12"/>
      <c r="D668" s="12"/>
      <c r="E668" s="13"/>
      <c r="F668" s="12"/>
      <c r="G668" s="58" t="s">
        <v>568</v>
      </c>
    </row>
    <row r="669" spans="1:7" x14ac:dyDescent="0.2">
      <c r="A669" s="84">
        <f t="shared" ca="1" si="10"/>
        <v>0</v>
      </c>
      <c r="B669" s="83"/>
      <c r="C669" s="12"/>
      <c r="D669" s="12"/>
      <c r="E669" s="13"/>
      <c r="F669" s="12"/>
      <c r="G669" s="58" t="s">
        <v>568</v>
      </c>
    </row>
    <row r="670" spans="1:7" x14ac:dyDescent="0.2">
      <c r="A670" s="84">
        <f t="shared" ca="1" si="10"/>
        <v>0</v>
      </c>
      <c r="B670" s="83"/>
      <c r="C670" s="12"/>
      <c r="D670" s="12"/>
      <c r="E670" s="13"/>
      <c r="F670" s="12"/>
      <c r="G670" s="58" t="s">
        <v>568</v>
      </c>
    </row>
    <row r="671" spans="1:7" x14ac:dyDescent="0.2">
      <c r="A671" s="84">
        <f t="shared" ca="1" si="10"/>
        <v>0</v>
      </c>
      <c r="B671" s="83"/>
      <c r="C671" s="12"/>
      <c r="D671" s="12"/>
      <c r="E671" s="13"/>
      <c r="F671" s="12"/>
      <c r="G671" s="58" t="s">
        <v>568</v>
      </c>
    </row>
    <row r="672" spans="1:7" x14ac:dyDescent="0.2">
      <c r="A672" s="84">
        <f t="shared" ca="1" si="10"/>
        <v>0</v>
      </c>
      <c r="B672" s="83"/>
      <c r="C672" s="12"/>
      <c r="D672" s="12"/>
      <c r="E672" s="13"/>
      <c r="F672" s="12"/>
      <c r="G672" s="58" t="s">
        <v>568</v>
      </c>
    </row>
    <row r="673" spans="1:7" x14ac:dyDescent="0.2">
      <c r="A673" s="84">
        <f t="shared" ca="1" si="10"/>
        <v>0</v>
      </c>
      <c r="B673" s="83"/>
      <c r="C673" s="12"/>
      <c r="D673" s="12"/>
      <c r="E673" s="13"/>
      <c r="F673" s="12"/>
      <c r="G673" s="58" t="s">
        <v>568</v>
      </c>
    </row>
    <row r="674" spans="1:7" x14ac:dyDescent="0.2">
      <c r="A674" s="84">
        <f t="shared" ca="1" si="10"/>
        <v>0</v>
      </c>
      <c r="B674" s="83"/>
      <c r="C674" s="12"/>
      <c r="D674" s="12"/>
      <c r="E674" s="13"/>
      <c r="F674" s="12"/>
      <c r="G674" s="58" t="s">
        <v>568</v>
      </c>
    </row>
    <row r="675" spans="1:7" x14ac:dyDescent="0.2">
      <c r="A675" s="84">
        <f t="shared" ca="1" si="10"/>
        <v>0</v>
      </c>
      <c r="B675" s="83"/>
      <c r="C675" s="12"/>
      <c r="D675" s="12"/>
      <c r="E675" s="13"/>
      <c r="F675" s="12"/>
      <c r="G675" s="58" t="s">
        <v>568</v>
      </c>
    </row>
    <row r="676" spans="1:7" x14ac:dyDescent="0.2">
      <c r="A676" s="84">
        <f t="shared" ca="1" si="10"/>
        <v>0</v>
      </c>
      <c r="B676" s="83"/>
      <c r="C676" s="12"/>
      <c r="D676" s="12"/>
      <c r="E676" s="13"/>
      <c r="F676" s="12"/>
      <c r="G676" s="58" t="s">
        <v>568</v>
      </c>
    </row>
    <row r="677" spans="1:7" x14ac:dyDescent="0.2">
      <c r="A677" s="84">
        <f t="shared" ca="1" si="10"/>
        <v>0</v>
      </c>
      <c r="B677" s="83"/>
      <c r="C677" s="12"/>
      <c r="D677" s="12"/>
      <c r="E677" s="13"/>
      <c r="F677" s="12"/>
      <c r="G677" s="58" t="s">
        <v>568</v>
      </c>
    </row>
    <row r="678" spans="1:7" x14ac:dyDescent="0.2">
      <c r="A678" s="84">
        <f t="shared" ca="1" si="10"/>
        <v>0</v>
      </c>
      <c r="B678" s="83"/>
      <c r="C678" s="12"/>
      <c r="D678" s="12"/>
      <c r="E678" s="13"/>
      <c r="F678" s="12"/>
      <c r="G678" s="58" t="s">
        <v>568</v>
      </c>
    </row>
    <row r="679" spans="1:7" x14ac:dyDescent="0.2">
      <c r="A679" s="84">
        <f t="shared" ca="1" si="10"/>
        <v>0</v>
      </c>
      <c r="B679" s="83"/>
      <c r="C679" s="12"/>
      <c r="D679" s="12"/>
      <c r="E679" s="13"/>
      <c r="F679" s="12"/>
      <c r="G679" s="58" t="s">
        <v>568</v>
      </c>
    </row>
    <row r="680" spans="1:7" x14ac:dyDescent="0.2">
      <c r="A680" s="84">
        <f t="shared" ca="1" si="10"/>
        <v>0</v>
      </c>
      <c r="B680" s="83"/>
      <c r="C680" s="12"/>
      <c r="D680" s="12"/>
      <c r="E680" s="13"/>
      <c r="F680" s="12"/>
      <c r="G680" s="58" t="s">
        <v>568</v>
      </c>
    </row>
    <row r="681" spans="1:7" x14ac:dyDescent="0.2">
      <c r="A681" s="84">
        <f t="shared" ca="1" si="10"/>
        <v>0</v>
      </c>
      <c r="B681" s="83"/>
      <c r="C681" s="12"/>
      <c r="D681" s="12"/>
      <c r="E681" s="13"/>
      <c r="F681" s="12"/>
      <c r="G681" s="58" t="s">
        <v>568</v>
      </c>
    </row>
    <row r="682" spans="1:7" x14ac:dyDescent="0.2">
      <c r="A682" s="84">
        <f t="shared" ca="1" si="10"/>
        <v>0</v>
      </c>
      <c r="B682" s="83"/>
      <c r="C682" s="12"/>
      <c r="D682" s="12"/>
      <c r="E682" s="13"/>
      <c r="F682" s="12"/>
      <c r="G682" s="58" t="s">
        <v>568</v>
      </c>
    </row>
    <row r="683" spans="1:7" x14ac:dyDescent="0.2">
      <c r="A683" s="84">
        <f t="shared" ca="1" si="10"/>
        <v>0</v>
      </c>
      <c r="B683" s="83"/>
      <c r="C683" s="12"/>
      <c r="D683" s="12"/>
      <c r="E683" s="13"/>
      <c r="F683" s="12"/>
      <c r="G683" s="58" t="s">
        <v>568</v>
      </c>
    </row>
    <row r="684" spans="1:7" x14ac:dyDescent="0.2">
      <c r="A684" s="84">
        <f t="shared" ca="1" si="10"/>
        <v>0</v>
      </c>
      <c r="B684" s="83"/>
      <c r="C684" s="12"/>
      <c r="D684" s="12"/>
      <c r="E684" s="13"/>
      <c r="F684" s="12"/>
      <c r="G684" s="58" t="s">
        <v>568</v>
      </c>
    </row>
    <row r="685" spans="1:7" x14ac:dyDescent="0.2">
      <c r="A685" s="84">
        <f t="shared" ca="1" si="10"/>
        <v>0</v>
      </c>
      <c r="B685" s="83"/>
      <c r="C685" s="12"/>
      <c r="D685" s="12"/>
      <c r="E685" s="13"/>
      <c r="F685" s="12"/>
      <c r="G685" s="58" t="s">
        <v>568</v>
      </c>
    </row>
    <row r="686" spans="1:7" x14ac:dyDescent="0.2">
      <c r="A686" s="84">
        <f t="shared" ca="1" si="10"/>
        <v>0</v>
      </c>
      <c r="B686" s="83"/>
      <c r="C686" s="12"/>
      <c r="D686" s="12"/>
      <c r="E686" s="13"/>
      <c r="F686" s="12"/>
      <c r="G686" s="58" t="s">
        <v>568</v>
      </c>
    </row>
    <row r="687" spans="1:7" x14ac:dyDescent="0.2">
      <c r="A687" s="84">
        <f t="shared" ca="1" si="10"/>
        <v>0</v>
      </c>
      <c r="B687" s="83"/>
      <c r="C687" s="12"/>
      <c r="D687" s="12"/>
      <c r="E687" s="13"/>
      <c r="F687" s="12"/>
      <c r="G687" s="58" t="s">
        <v>568</v>
      </c>
    </row>
    <row r="688" spans="1:7" x14ac:dyDescent="0.2">
      <c r="A688" s="84">
        <f t="shared" ca="1" si="10"/>
        <v>0</v>
      </c>
      <c r="B688" s="83"/>
      <c r="C688" s="12"/>
      <c r="D688" s="12"/>
      <c r="E688" s="13"/>
      <c r="F688" s="12"/>
      <c r="G688" s="58" t="s">
        <v>568</v>
      </c>
    </row>
    <row r="689" spans="1:7" x14ac:dyDescent="0.2">
      <c r="A689" s="84">
        <f t="shared" ca="1" si="10"/>
        <v>0</v>
      </c>
      <c r="B689" s="83"/>
      <c r="C689" s="12"/>
      <c r="D689" s="12"/>
      <c r="E689" s="13"/>
      <c r="F689" s="12"/>
      <c r="G689" s="58" t="s">
        <v>568</v>
      </c>
    </row>
    <row r="690" spans="1:7" x14ac:dyDescent="0.2">
      <c r="A690" s="84">
        <f t="shared" ca="1" si="10"/>
        <v>0</v>
      </c>
      <c r="B690" s="83"/>
      <c r="C690" s="12"/>
      <c r="D690" s="12"/>
      <c r="E690" s="13"/>
      <c r="F690" s="12"/>
      <c r="G690" s="58" t="s">
        <v>568</v>
      </c>
    </row>
    <row r="691" spans="1:7" x14ac:dyDescent="0.2">
      <c r="A691" s="84">
        <f t="shared" ca="1" si="10"/>
        <v>0</v>
      </c>
      <c r="B691" s="83"/>
      <c r="C691" s="12"/>
      <c r="D691" s="12"/>
      <c r="E691" s="13"/>
      <c r="F691" s="12"/>
      <c r="G691" s="58" t="s">
        <v>568</v>
      </c>
    </row>
    <row r="692" spans="1:7" x14ac:dyDescent="0.2">
      <c r="A692" s="84">
        <f t="shared" ca="1" si="10"/>
        <v>0</v>
      </c>
      <c r="B692" s="83"/>
      <c r="C692" s="12"/>
      <c r="D692" s="12"/>
      <c r="E692" s="13"/>
      <c r="F692" s="12"/>
      <c r="G692" s="58" t="s">
        <v>568</v>
      </c>
    </row>
    <row r="693" spans="1:7" x14ac:dyDescent="0.2">
      <c r="A693" s="84">
        <f t="shared" ca="1" si="10"/>
        <v>0</v>
      </c>
      <c r="B693" s="83"/>
      <c r="C693" s="12"/>
      <c r="D693" s="12"/>
      <c r="E693" s="13"/>
      <c r="F693" s="12"/>
      <c r="G693" s="58" t="s">
        <v>568</v>
      </c>
    </row>
    <row r="694" spans="1:7" x14ac:dyDescent="0.2">
      <c r="A694" s="84">
        <f t="shared" ca="1" si="10"/>
        <v>0</v>
      </c>
      <c r="B694" s="83"/>
      <c r="C694" s="12"/>
      <c r="D694" s="12"/>
      <c r="E694" s="13"/>
      <c r="F694" s="12"/>
      <c r="G694" s="58" t="s">
        <v>568</v>
      </c>
    </row>
    <row r="695" spans="1:7" x14ac:dyDescent="0.2">
      <c r="A695" s="84">
        <f t="shared" ca="1" si="10"/>
        <v>0</v>
      </c>
      <c r="B695" s="83"/>
      <c r="C695" s="12"/>
      <c r="D695" s="12"/>
      <c r="E695" s="13"/>
      <c r="F695" s="12"/>
      <c r="G695" s="58" t="s">
        <v>568</v>
      </c>
    </row>
    <row r="696" spans="1:7" x14ac:dyDescent="0.2">
      <c r="A696" s="84">
        <f t="shared" ca="1" si="10"/>
        <v>0</v>
      </c>
      <c r="B696" s="83"/>
      <c r="C696" s="12"/>
      <c r="D696" s="12"/>
      <c r="E696" s="13"/>
      <c r="F696" s="12"/>
      <c r="G696" s="58" t="s">
        <v>568</v>
      </c>
    </row>
    <row r="697" spans="1:7" x14ac:dyDescent="0.2">
      <c r="A697" s="84">
        <f t="shared" ca="1" si="10"/>
        <v>0</v>
      </c>
      <c r="B697" s="83"/>
      <c r="C697" s="12"/>
      <c r="D697" s="12"/>
      <c r="E697" s="13"/>
      <c r="F697" s="12"/>
      <c r="G697" s="58" t="s">
        <v>568</v>
      </c>
    </row>
    <row r="698" spans="1:7" x14ac:dyDescent="0.2">
      <c r="A698" s="84">
        <f t="shared" ca="1" si="10"/>
        <v>0</v>
      </c>
      <c r="B698" s="83"/>
      <c r="C698" s="12"/>
      <c r="D698" s="12"/>
      <c r="E698" s="13"/>
      <c r="F698" s="12"/>
      <c r="G698" s="58" t="s">
        <v>568</v>
      </c>
    </row>
    <row r="699" spans="1:7" x14ac:dyDescent="0.2">
      <c r="A699" s="84">
        <f t="shared" ca="1" si="10"/>
        <v>0</v>
      </c>
      <c r="B699" s="83"/>
      <c r="C699" s="12"/>
      <c r="D699" s="12"/>
      <c r="E699" s="13"/>
      <c r="F699" s="12"/>
      <c r="G699" s="58" t="s">
        <v>568</v>
      </c>
    </row>
    <row r="700" spans="1:7" x14ac:dyDescent="0.2">
      <c r="A700" s="84">
        <f t="shared" ca="1" si="10"/>
        <v>0</v>
      </c>
      <c r="B700" s="83"/>
      <c r="C700" s="12"/>
      <c r="D700" s="12"/>
      <c r="E700" s="13"/>
      <c r="F700" s="12"/>
      <c r="G700" s="58" t="s">
        <v>568</v>
      </c>
    </row>
    <row r="701" spans="1:7" x14ac:dyDescent="0.2">
      <c r="A701" s="84">
        <f t="shared" ca="1" si="10"/>
        <v>0</v>
      </c>
      <c r="B701" s="83"/>
      <c r="C701" s="12"/>
      <c r="D701" s="12"/>
      <c r="E701" s="13"/>
      <c r="F701" s="12"/>
      <c r="G701" s="58" t="s">
        <v>568</v>
      </c>
    </row>
    <row r="702" spans="1:7" x14ac:dyDescent="0.2">
      <c r="A702" s="84">
        <f t="shared" ca="1" si="10"/>
        <v>0</v>
      </c>
      <c r="B702" s="83"/>
      <c r="C702" s="12"/>
      <c r="D702" s="12"/>
      <c r="E702" s="13"/>
      <c r="F702" s="12"/>
      <c r="G702" s="58" t="s">
        <v>568</v>
      </c>
    </row>
    <row r="731" spans="1:7" x14ac:dyDescent="0.2">
      <c r="A731" s="84">
        <f t="shared" ref="A731:A754" ca="1" si="11">OFFSET($C731,0,$B$4-1)</f>
        <v>0</v>
      </c>
      <c r="B731" s="83"/>
      <c r="C731" s="12"/>
      <c r="D731" s="12"/>
      <c r="E731" s="13"/>
      <c r="F731" s="12"/>
      <c r="G731" s="58" t="s">
        <v>568</v>
      </c>
    </row>
    <row r="732" spans="1:7" x14ac:dyDescent="0.2">
      <c r="A732" s="84">
        <f t="shared" ca="1" si="11"/>
        <v>0</v>
      </c>
      <c r="B732" s="83"/>
      <c r="C732" s="12"/>
      <c r="D732" s="12"/>
      <c r="E732" s="13"/>
      <c r="F732" s="12"/>
      <c r="G732" s="58" t="s">
        <v>568</v>
      </c>
    </row>
    <row r="733" spans="1:7" x14ac:dyDescent="0.2">
      <c r="A733" s="84">
        <f t="shared" ca="1" si="11"/>
        <v>0</v>
      </c>
      <c r="B733" s="83"/>
      <c r="C733" s="12"/>
      <c r="D733" s="12"/>
      <c r="E733" s="13"/>
      <c r="F733" s="12"/>
      <c r="G733" s="58" t="s">
        <v>568</v>
      </c>
    </row>
    <row r="734" spans="1:7" x14ac:dyDescent="0.2">
      <c r="A734" s="84">
        <f t="shared" ca="1" si="11"/>
        <v>0</v>
      </c>
      <c r="B734" s="83"/>
      <c r="C734" s="12"/>
      <c r="D734" s="12"/>
      <c r="E734" s="13"/>
      <c r="F734" s="12"/>
      <c r="G734" s="58" t="s">
        <v>568</v>
      </c>
    </row>
    <row r="735" spans="1:7" x14ac:dyDescent="0.2">
      <c r="A735" s="84">
        <f t="shared" ca="1" si="11"/>
        <v>0</v>
      </c>
      <c r="B735" s="83"/>
      <c r="C735" s="12"/>
      <c r="D735" s="12"/>
      <c r="E735" s="13"/>
      <c r="F735" s="12"/>
      <c r="G735" s="58" t="s">
        <v>568</v>
      </c>
    </row>
    <row r="736" spans="1:7" x14ac:dyDescent="0.2">
      <c r="A736" s="84">
        <f t="shared" ca="1" si="11"/>
        <v>0</v>
      </c>
      <c r="B736" s="83"/>
      <c r="C736" s="12"/>
      <c r="D736" s="12"/>
      <c r="E736" s="13"/>
      <c r="F736" s="12"/>
      <c r="G736" s="58" t="s">
        <v>568</v>
      </c>
    </row>
    <row r="737" spans="1:7" x14ac:dyDescent="0.2">
      <c r="A737" s="84">
        <f t="shared" ca="1" si="11"/>
        <v>0</v>
      </c>
      <c r="B737" s="83"/>
      <c r="C737" s="12"/>
      <c r="D737" s="12"/>
      <c r="E737" s="13"/>
      <c r="F737" s="12"/>
      <c r="G737" s="58" t="s">
        <v>568</v>
      </c>
    </row>
    <row r="738" spans="1:7" x14ac:dyDescent="0.2">
      <c r="A738" s="84">
        <f t="shared" ca="1" si="11"/>
        <v>0</v>
      </c>
      <c r="B738" s="83"/>
      <c r="C738" s="12"/>
      <c r="D738" s="12"/>
      <c r="E738" s="13"/>
      <c r="F738" s="12"/>
      <c r="G738" s="58" t="s">
        <v>568</v>
      </c>
    </row>
    <row r="739" spans="1:7" x14ac:dyDescent="0.2">
      <c r="A739" s="84">
        <f t="shared" ca="1" si="11"/>
        <v>0</v>
      </c>
      <c r="B739" s="83"/>
      <c r="C739" s="12"/>
      <c r="D739" s="12"/>
      <c r="E739" s="13"/>
      <c r="F739" s="12"/>
      <c r="G739" s="58" t="s">
        <v>568</v>
      </c>
    </row>
    <row r="740" spans="1:7" x14ac:dyDescent="0.2">
      <c r="A740" s="84">
        <f t="shared" ca="1" si="11"/>
        <v>0</v>
      </c>
      <c r="B740" s="83"/>
      <c r="C740" s="12"/>
      <c r="D740" s="12"/>
      <c r="E740" s="13"/>
      <c r="F740" s="12"/>
      <c r="G740" s="58" t="s">
        <v>568</v>
      </c>
    </row>
    <row r="741" spans="1:7" x14ac:dyDescent="0.2">
      <c r="A741" s="84">
        <f t="shared" ca="1" si="11"/>
        <v>0</v>
      </c>
      <c r="B741" s="83"/>
      <c r="C741" s="12"/>
      <c r="D741" s="12"/>
      <c r="E741" s="13"/>
      <c r="F741" s="12"/>
      <c r="G741" s="58" t="s">
        <v>568</v>
      </c>
    </row>
    <row r="742" spans="1:7" x14ac:dyDescent="0.2">
      <c r="A742" s="84">
        <f t="shared" ca="1" si="11"/>
        <v>0</v>
      </c>
      <c r="B742" s="83"/>
      <c r="C742" s="12"/>
      <c r="D742" s="12"/>
      <c r="E742" s="13"/>
      <c r="F742" s="12"/>
      <c r="G742" s="58" t="s">
        <v>568</v>
      </c>
    </row>
    <row r="743" spans="1:7" x14ac:dyDescent="0.2">
      <c r="A743" s="84">
        <f t="shared" ca="1" si="11"/>
        <v>0</v>
      </c>
      <c r="B743" s="83"/>
      <c r="C743" s="12"/>
      <c r="D743" s="12"/>
      <c r="E743" s="13"/>
      <c r="F743" s="12"/>
      <c r="G743" s="58" t="s">
        <v>568</v>
      </c>
    </row>
    <row r="744" spans="1:7" x14ac:dyDescent="0.2">
      <c r="A744" s="84">
        <f t="shared" ca="1" si="11"/>
        <v>0</v>
      </c>
      <c r="B744" s="83"/>
      <c r="C744" s="12"/>
      <c r="D744" s="12"/>
      <c r="E744" s="13"/>
      <c r="F744" s="12"/>
      <c r="G744" s="58" t="s">
        <v>568</v>
      </c>
    </row>
    <row r="745" spans="1:7" x14ac:dyDescent="0.2">
      <c r="A745" s="84">
        <f t="shared" ca="1" si="11"/>
        <v>0</v>
      </c>
      <c r="B745" s="83"/>
      <c r="C745" s="12"/>
      <c r="D745" s="12"/>
      <c r="E745" s="13"/>
      <c r="F745" s="12"/>
      <c r="G745" s="58" t="s">
        <v>568</v>
      </c>
    </row>
    <row r="746" spans="1:7" x14ac:dyDescent="0.2">
      <c r="A746" s="84">
        <f t="shared" ca="1" si="11"/>
        <v>0</v>
      </c>
      <c r="B746" s="83"/>
      <c r="C746" s="12"/>
      <c r="D746" s="12"/>
      <c r="E746" s="13"/>
      <c r="F746" s="12"/>
      <c r="G746" s="58" t="s">
        <v>568</v>
      </c>
    </row>
    <row r="747" spans="1:7" x14ac:dyDescent="0.2">
      <c r="A747" s="84">
        <f t="shared" ca="1" si="11"/>
        <v>0</v>
      </c>
      <c r="B747" s="83"/>
      <c r="C747" s="12"/>
      <c r="D747" s="12"/>
      <c r="E747" s="13"/>
      <c r="F747" s="12"/>
      <c r="G747" s="58" t="s">
        <v>568</v>
      </c>
    </row>
    <row r="748" spans="1:7" x14ac:dyDescent="0.2">
      <c r="A748" s="84">
        <f t="shared" ca="1" si="11"/>
        <v>0</v>
      </c>
      <c r="B748" s="83"/>
      <c r="C748" s="12"/>
      <c r="D748" s="12"/>
      <c r="E748" s="13"/>
      <c r="F748" s="12"/>
      <c r="G748" s="58" t="s">
        <v>568</v>
      </c>
    </row>
    <row r="749" spans="1:7" x14ac:dyDescent="0.2">
      <c r="A749" s="84">
        <f t="shared" ca="1" si="11"/>
        <v>0</v>
      </c>
      <c r="B749" s="83"/>
      <c r="C749" s="12"/>
      <c r="D749" s="12"/>
      <c r="E749" s="13"/>
      <c r="F749" s="12"/>
      <c r="G749" s="58" t="s">
        <v>568</v>
      </c>
    </row>
    <row r="750" spans="1:7" x14ac:dyDescent="0.2">
      <c r="A750" s="84">
        <f t="shared" ca="1" si="11"/>
        <v>0</v>
      </c>
      <c r="B750" s="83"/>
      <c r="C750" s="12"/>
      <c r="D750" s="12"/>
      <c r="E750" s="13"/>
      <c r="F750" s="12"/>
      <c r="G750" s="58" t="s">
        <v>568</v>
      </c>
    </row>
    <row r="751" spans="1:7" x14ac:dyDescent="0.2">
      <c r="A751" s="84">
        <f t="shared" ca="1" si="11"/>
        <v>0</v>
      </c>
      <c r="B751" s="83"/>
      <c r="C751" s="12"/>
      <c r="D751" s="12"/>
      <c r="E751" s="13"/>
      <c r="F751" s="12"/>
      <c r="G751" s="58" t="s">
        <v>568</v>
      </c>
    </row>
    <row r="752" spans="1:7" x14ac:dyDescent="0.2">
      <c r="A752" s="84">
        <f t="shared" ca="1" si="11"/>
        <v>0</v>
      </c>
      <c r="B752" s="83"/>
      <c r="C752" s="12"/>
      <c r="D752" s="12"/>
      <c r="E752" s="13"/>
      <c r="F752" s="12"/>
      <c r="G752" s="58" t="s">
        <v>568</v>
      </c>
    </row>
    <row r="753" spans="1:7" x14ac:dyDescent="0.2">
      <c r="A753" s="84">
        <f t="shared" ca="1" si="11"/>
        <v>0</v>
      </c>
      <c r="B753" s="83"/>
      <c r="C753" s="12"/>
      <c r="D753" s="12"/>
      <c r="E753" s="13"/>
      <c r="F753" s="12"/>
      <c r="G753" s="58" t="s">
        <v>568</v>
      </c>
    </row>
    <row r="754" spans="1:7" x14ac:dyDescent="0.2">
      <c r="A754" s="84">
        <f t="shared" ca="1" si="11"/>
        <v>0</v>
      </c>
      <c r="B754" s="83"/>
      <c r="C754" s="12"/>
      <c r="D754" s="12"/>
      <c r="E754" s="13"/>
      <c r="F754" s="12"/>
      <c r="G754" s="58" t="s">
        <v>568</v>
      </c>
    </row>
    <row r="799" spans="1:7" x14ac:dyDescent="0.2">
      <c r="A799" s="84">
        <f t="shared" ref="A799:A830" ca="1" si="12">OFFSET($C799,0,$B$4-1)</f>
        <v>0</v>
      </c>
      <c r="B799" s="83"/>
      <c r="C799" s="12"/>
      <c r="D799" s="12"/>
      <c r="E799" s="13"/>
      <c r="F799" s="12"/>
      <c r="G799" s="58" t="s">
        <v>568</v>
      </c>
    </row>
    <row r="800" spans="1:7" x14ac:dyDescent="0.2">
      <c r="A800" s="84">
        <f t="shared" ca="1" si="12"/>
        <v>0</v>
      </c>
      <c r="B800" s="83"/>
      <c r="C800" s="12"/>
      <c r="D800" s="12"/>
      <c r="E800" s="13"/>
      <c r="F800" s="12"/>
      <c r="G800" s="58" t="s">
        <v>568</v>
      </c>
    </row>
    <row r="801" spans="1:7" x14ac:dyDescent="0.2">
      <c r="A801" s="84">
        <f t="shared" ca="1" si="12"/>
        <v>0</v>
      </c>
      <c r="B801" s="83"/>
      <c r="C801" s="12"/>
      <c r="D801" s="12"/>
      <c r="E801" s="13"/>
      <c r="F801" s="12"/>
      <c r="G801" s="58" t="s">
        <v>568</v>
      </c>
    </row>
    <row r="802" spans="1:7" x14ac:dyDescent="0.2">
      <c r="A802" s="84">
        <f t="shared" ca="1" si="12"/>
        <v>0</v>
      </c>
      <c r="B802" s="83"/>
      <c r="C802" s="12"/>
      <c r="D802" s="12"/>
      <c r="E802" s="13"/>
      <c r="F802" s="12"/>
      <c r="G802" s="58" t="s">
        <v>568</v>
      </c>
    </row>
    <row r="803" spans="1:7" x14ac:dyDescent="0.2">
      <c r="A803" s="84">
        <f t="shared" ca="1" si="12"/>
        <v>0</v>
      </c>
      <c r="B803" s="83"/>
      <c r="C803" s="12"/>
      <c r="D803" s="12"/>
      <c r="E803" s="13"/>
      <c r="F803" s="12"/>
      <c r="G803" s="58" t="s">
        <v>568</v>
      </c>
    </row>
    <row r="804" spans="1:7" x14ac:dyDescent="0.2">
      <c r="A804" s="84">
        <f t="shared" ca="1" si="12"/>
        <v>0</v>
      </c>
      <c r="B804" s="83"/>
      <c r="C804" s="12"/>
      <c r="D804" s="12"/>
      <c r="E804" s="13"/>
      <c r="F804" s="12"/>
      <c r="G804" s="58" t="s">
        <v>568</v>
      </c>
    </row>
    <row r="805" spans="1:7" x14ac:dyDescent="0.2">
      <c r="A805" s="84">
        <f t="shared" ca="1" si="12"/>
        <v>0</v>
      </c>
      <c r="B805" s="83"/>
      <c r="C805" s="12"/>
      <c r="D805" s="12"/>
      <c r="E805" s="13"/>
      <c r="F805" s="12"/>
      <c r="G805" s="58" t="s">
        <v>568</v>
      </c>
    </row>
    <row r="806" spans="1:7" x14ac:dyDescent="0.2">
      <c r="A806" s="84">
        <f t="shared" ca="1" si="12"/>
        <v>0</v>
      </c>
      <c r="B806" s="83"/>
      <c r="C806" s="12"/>
      <c r="D806" s="12"/>
      <c r="E806" s="13"/>
      <c r="F806" s="12"/>
      <c r="G806" s="58" t="s">
        <v>568</v>
      </c>
    </row>
    <row r="807" spans="1:7" x14ac:dyDescent="0.2">
      <c r="A807" s="84">
        <f t="shared" ca="1" si="12"/>
        <v>0</v>
      </c>
      <c r="B807" s="83"/>
      <c r="C807" s="12"/>
      <c r="D807" s="12"/>
      <c r="E807" s="13"/>
      <c r="F807" s="12"/>
      <c r="G807" s="58" t="s">
        <v>568</v>
      </c>
    </row>
    <row r="808" spans="1:7" x14ac:dyDescent="0.2">
      <c r="A808" s="84">
        <f t="shared" ca="1" si="12"/>
        <v>0</v>
      </c>
      <c r="B808" s="83"/>
      <c r="C808" s="12"/>
      <c r="D808" s="12"/>
      <c r="E808" s="13"/>
      <c r="F808" s="12"/>
      <c r="G808" s="58" t="s">
        <v>568</v>
      </c>
    </row>
    <row r="809" spans="1:7" x14ac:dyDescent="0.2">
      <c r="A809" s="84">
        <f t="shared" ca="1" si="12"/>
        <v>0</v>
      </c>
      <c r="B809" s="83"/>
      <c r="C809" s="12"/>
      <c r="D809" s="12"/>
      <c r="E809" s="13"/>
      <c r="F809" s="12"/>
      <c r="G809" s="58" t="s">
        <v>568</v>
      </c>
    </row>
    <row r="810" spans="1:7" x14ac:dyDescent="0.2">
      <c r="A810" s="84">
        <f t="shared" ca="1" si="12"/>
        <v>0</v>
      </c>
      <c r="B810" s="83"/>
      <c r="C810" s="12"/>
      <c r="D810" s="12"/>
      <c r="E810" s="13"/>
      <c r="F810" s="12"/>
      <c r="G810" s="58" t="s">
        <v>568</v>
      </c>
    </row>
    <row r="811" spans="1:7" x14ac:dyDescent="0.2">
      <c r="A811" s="84">
        <f t="shared" ca="1" si="12"/>
        <v>0</v>
      </c>
      <c r="B811" s="83"/>
      <c r="C811" s="12"/>
      <c r="D811" s="12"/>
      <c r="E811" s="13"/>
      <c r="F811" s="12"/>
      <c r="G811" s="58" t="s">
        <v>568</v>
      </c>
    </row>
    <row r="812" spans="1:7" x14ac:dyDescent="0.2">
      <c r="A812" s="84">
        <f t="shared" ca="1" si="12"/>
        <v>0</v>
      </c>
      <c r="B812" s="83"/>
      <c r="C812" s="12"/>
      <c r="D812" s="12"/>
      <c r="E812" s="13"/>
      <c r="F812" s="12"/>
      <c r="G812" s="58" t="s">
        <v>568</v>
      </c>
    </row>
    <row r="813" spans="1:7" x14ac:dyDescent="0.2">
      <c r="A813" s="84">
        <f t="shared" ca="1" si="12"/>
        <v>0</v>
      </c>
      <c r="B813" s="83"/>
      <c r="C813" s="12"/>
      <c r="D813" s="12"/>
      <c r="E813" s="13"/>
      <c r="F813" s="12"/>
      <c r="G813" s="58" t="s">
        <v>568</v>
      </c>
    </row>
    <row r="814" spans="1:7" x14ac:dyDescent="0.2">
      <c r="A814" s="84">
        <f t="shared" ca="1" si="12"/>
        <v>0</v>
      </c>
      <c r="B814" s="83"/>
      <c r="C814" s="12"/>
      <c r="D814" s="12"/>
      <c r="E814" s="13"/>
      <c r="F814" s="12"/>
      <c r="G814" s="58" t="s">
        <v>568</v>
      </c>
    </row>
    <row r="815" spans="1:7" x14ac:dyDescent="0.2">
      <c r="A815" s="84">
        <f t="shared" ca="1" si="12"/>
        <v>0</v>
      </c>
      <c r="B815" s="83"/>
      <c r="C815" s="12"/>
      <c r="D815" s="12"/>
      <c r="E815" s="13"/>
      <c r="F815" s="12"/>
      <c r="G815" s="58" t="s">
        <v>568</v>
      </c>
    </row>
    <row r="816" spans="1:7" x14ac:dyDescent="0.2">
      <c r="A816" s="84">
        <f t="shared" ca="1" si="12"/>
        <v>0</v>
      </c>
      <c r="B816" s="83"/>
      <c r="C816" s="12"/>
      <c r="D816" s="12"/>
      <c r="E816" s="13"/>
      <c r="F816" s="12"/>
      <c r="G816" s="58" t="s">
        <v>568</v>
      </c>
    </row>
    <row r="817" spans="1:7" x14ac:dyDescent="0.2">
      <c r="A817" s="84">
        <f t="shared" ca="1" si="12"/>
        <v>0</v>
      </c>
      <c r="B817" s="83"/>
      <c r="C817" s="12"/>
      <c r="D817" s="12"/>
      <c r="E817" s="13"/>
      <c r="F817" s="12"/>
      <c r="G817" s="58" t="s">
        <v>568</v>
      </c>
    </row>
    <row r="818" spans="1:7" x14ac:dyDescent="0.2">
      <c r="A818" s="84">
        <f t="shared" ca="1" si="12"/>
        <v>0</v>
      </c>
      <c r="B818" s="83"/>
      <c r="C818" s="12"/>
      <c r="D818" s="12"/>
      <c r="E818" s="13"/>
      <c r="F818" s="12"/>
      <c r="G818" s="58" t="s">
        <v>568</v>
      </c>
    </row>
    <row r="819" spans="1:7" x14ac:dyDescent="0.2">
      <c r="A819" s="84">
        <f t="shared" ca="1" si="12"/>
        <v>0</v>
      </c>
      <c r="B819" s="83"/>
      <c r="C819" s="12"/>
      <c r="D819" s="12"/>
      <c r="E819" s="13"/>
      <c r="F819" s="12"/>
      <c r="G819" s="58" t="s">
        <v>568</v>
      </c>
    </row>
    <row r="820" spans="1:7" x14ac:dyDescent="0.2">
      <c r="A820" s="84">
        <f t="shared" ca="1" si="12"/>
        <v>0</v>
      </c>
      <c r="B820" s="83"/>
      <c r="C820" s="12"/>
      <c r="D820" s="12"/>
      <c r="E820" s="13"/>
      <c r="F820" s="12"/>
      <c r="G820" s="58" t="s">
        <v>568</v>
      </c>
    </row>
    <row r="821" spans="1:7" x14ac:dyDescent="0.2">
      <c r="A821" s="84">
        <f t="shared" ca="1" si="12"/>
        <v>0</v>
      </c>
      <c r="B821" s="83"/>
      <c r="C821" s="12"/>
      <c r="D821" s="12"/>
      <c r="E821" s="13"/>
      <c r="F821" s="12"/>
      <c r="G821" s="58" t="s">
        <v>568</v>
      </c>
    </row>
    <row r="822" spans="1:7" x14ac:dyDescent="0.2">
      <c r="A822" s="84">
        <f t="shared" ca="1" si="12"/>
        <v>0</v>
      </c>
      <c r="B822" s="83"/>
      <c r="C822" s="12"/>
      <c r="D822" s="12"/>
      <c r="E822" s="13"/>
      <c r="F822" s="12"/>
      <c r="G822" s="58" t="s">
        <v>568</v>
      </c>
    </row>
    <row r="823" spans="1:7" x14ac:dyDescent="0.2">
      <c r="A823" s="84">
        <f t="shared" ca="1" si="12"/>
        <v>0</v>
      </c>
      <c r="B823" s="83"/>
      <c r="C823" s="12"/>
      <c r="D823" s="12"/>
      <c r="E823" s="13"/>
      <c r="F823" s="12"/>
      <c r="G823" s="58" t="s">
        <v>568</v>
      </c>
    </row>
    <row r="824" spans="1:7" x14ac:dyDescent="0.2">
      <c r="A824" s="84">
        <f t="shared" ca="1" si="12"/>
        <v>0</v>
      </c>
      <c r="B824" s="83"/>
      <c r="C824" s="12"/>
      <c r="D824" s="12"/>
      <c r="E824" s="13"/>
      <c r="F824" s="12"/>
      <c r="G824" s="58" t="s">
        <v>568</v>
      </c>
    </row>
    <row r="825" spans="1:7" x14ac:dyDescent="0.2">
      <c r="A825" s="84">
        <f t="shared" ca="1" si="12"/>
        <v>0</v>
      </c>
      <c r="B825" s="83"/>
      <c r="C825" s="12"/>
      <c r="D825" s="12"/>
      <c r="E825" s="13"/>
      <c r="F825" s="12"/>
      <c r="G825" s="58" t="s">
        <v>568</v>
      </c>
    </row>
    <row r="826" spans="1:7" x14ac:dyDescent="0.2">
      <c r="A826" s="84">
        <f t="shared" ca="1" si="12"/>
        <v>0</v>
      </c>
      <c r="B826" s="83"/>
      <c r="C826" s="12"/>
      <c r="D826" s="12"/>
      <c r="E826" s="13"/>
      <c r="F826" s="12"/>
      <c r="G826" s="58" t="s">
        <v>568</v>
      </c>
    </row>
    <row r="827" spans="1:7" x14ac:dyDescent="0.2">
      <c r="A827" s="84">
        <f t="shared" ca="1" si="12"/>
        <v>0</v>
      </c>
      <c r="B827" s="83"/>
      <c r="C827" s="12"/>
      <c r="D827" s="12"/>
      <c r="E827" s="13"/>
      <c r="F827" s="12"/>
      <c r="G827" s="58" t="s">
        <v>568</v>
      </c>
    </row>
    <row r="828" spans="1:7" x14ac:dyDescent="0.2">
      <c r="A828" s="84">
        <f t="shared" ca="1" si="12"/>
        <v>0</v>
      </c>
      <c r="B828" s="83"/>
      <c r="C828" s="12"/>
      <c r="D828" s="12"/>
      <c r="E828" s="13"/>
      <c r="F828" s="12"/>
      <c r="G828" s="58" t="s">
        <v>568</v>
      </c>
    </row>
    <row r="829" spans="1:7" x14ac:dyDescent="0.2">
      <c r="A829" s="84">
        <f t="shared" ca="1" si="12"/>
        <v>0</v>
      </c>
      <c r="B829" s="83"/>
      <c r="C829" s="12"/>
      <c r="D829" s="12"/>
      <c r="E829" s="13"/>
      <c r="F829" s="12"/>
      <c r="G829" s="58" t="s">
        <v>568</v>
      </c>
    </row>
    <row r="830" spans="1:7" x14ac:dyDescent="0.2">
      <c r="A830" s="84">
        <f t="shared" ca="1" si="12"/>
        <v>0</v>
      </c>
      <c r="B830" s="83"/>
      <c r="C830" s="12"/>
      <c r="D830" s="12"/>
      <c r="E830" s="13"/>
      <c r="F830" s="12"/>
      <c r="G830" s="58" t="s">
        <v>568</v>
      </c>
    </row>
    <row r="831" spans="1:7" x14ac:dyDescent="0.2">
      <c r="A831" s="84">
        <f t="shared" ref="A831:A848" ca="1" si="13">OFFSET($C831,0,$B$4-1)</f>
        <v>0</v>
      </c>
      <c r="B831" s="83"/>
      <c r="C831" s="12"/>
      <c r="D831" s="12"/>
      <c r="E831" s="13"/>
      <c r="F831" s="12"/>
      <c r="G831" s="58" t="s">
        <v>568</v>
      </c>
    </row>
    <row r="832" spans="1:7" x14ac:dyDescent="0.2">
      <c r="A832" s="84">
        <f t="shared" ca="1" si="13"/>
        <v>0</v>
      </c>
      <c r="B832" s="83"/>
      <c r="C832" s="12"/>
      <c r="D832" s="12"/>
      <c r="E832" s="13"/>
      <c r="F832" s="12"/>
      <c r="G832" s="58" t="s">
        <v>568</v>
      </c>
    </row>
    <row r="833" spans="1:7" x14ac:dyDescent="0.2">
      <c r="A833" s="84">
        <f t="shared" ca="1" si="13"/>
        <v>0</v>
      </c>
      <c r="B833" s="83"/>
      <c r="C833" s="12"/>
      <c r="D833" s="12"/>
      <c r="E833" s="13"/>
      <c r="F833" s="12"/>
      <c r="G833" s="58" t="s">
        <v>568</v>
      </c>
    </row>
    <row r="834" spans="1:7" x14ac:dyDescent="0.2">
      <c r="A834" s="84">
        <f t="shared" ca="1" si="13"/>
        <v>0</v>
      </c>
      <c r="B834" s="83"/>
      <c r="C834" s="12"/>
      <c r="D834" s="12"/>
      <c r="E834" s="13"/>
      <c r="F834" s="12"/>
      <c r="G834" s="58" t="s">
        <v>568</v>
      </c>
    </row>
    <row r="835" spans="1:7" x14ac:dyDescent="0.2">
      <c r="A835" s="84">
        <f t="shared" ca="1" si="13"/>
        <v>0</v>
      </c>
      <c r="B835" s="83"/>
      <c r="C835" s="12"/>
      <c r="D835" s="12"/>
      <c r="E835" s="13"/>
      <c r="F835" s="12"/>
      <c r="G835" s="58" t="s">
        <v>568</v>
      </c>
    </row>
    <row r="836" spans="1:7" x14ac:dyDescent="0.2">
      <c r="A836" s="84">
        <f t="shared" ca="1" si="13"/>
        <v>0</v>
      </c>
      <c r="B836" s="83"/>
      <c r="C836" s="12"/>
      <c r="D836" s="12"/>
      <c r="E836" s="13"/>
      <c r="F836" s="12"/>
      <c r="G836" s="58" t="s">
        <v>568</v>
      </c>
    </row>
    <row r="837" spans="1:7" x14ac:dyDescent="0.2">
      <c r="A837" s="84">
        <f t="shared" ca="1" si="13"/>
        <v>0</v>
      </c>
      <c r="B837" s="83"/>
      <c r="C837" s="12"/>
      <c r="D837" s="12"/>
      <c r="E837" s="13"/>
      <c r="F837" s="12"/>
      <c r="G837" s="58" t="s">
        <v>568</v>
      </c>
    </row>
    <row r="838" spans="1:7" x14ac:dyDescent="0.2">
      <c r="A838" s="84">
        <f t="shared" ca="1" si="13"/>
        <v>0</v>
      </c>
      <c r="B838" s="83"/>
      <c r="C838" s="12"/>
      <c r="D838" s="12"/>
      <c r="E838" s="13"/>
      <c r="F838" s="12"/>
      <c r="G838" s="58" t="s">
        <v>568</v>
      </c>
    </row>
    <row r="839" spans="1:7" x14ac:dyDescent="0.2">
      <c r="A839" s="84">
        <f t="shared" ca="1" si="13"/>
        <v>0</v>
      </c>
      <c r="B839" s="83"/>
      <c r="C839" s="12"/>
      <c r="D839" s="12"/>
      <c r="E839" s="13"/>
      <c r="F839" s="12"/>
      <c r="G839" s="58" t="s">
        <v>568</v>
      </c>
    </row>
    <row r="840" spans="1:7" x14ac:dyDescent="0.2">
      <c r="A840" s="84">
        <f t="shared" ca="1" si="13"/>
        <v>0</v>
      </c>
      <c r="B840" s="83"/>
      <c r="C840" s="12"/>
      <c r="D840" s="12"/>
      <c r="E840" s="13"/>
      <c r="F840" s="12"/>
      <c r="G840" s="58" t="s">
        <v>568</v>
      </c>
    </row>
    <row r="841" spans="1:7" x14ac:dyDescent="0.2">
      <c r="A841" s="84">
        <f t="shared" ca="1" si="13"/>
        <v>0</v>
      </c>
      <c r="B841" s="83"/>
      <c r="C841" s="12"/>
      <c r="D841" s="12"/>
      <c r="E841" s="13"/>
      <c r="F841" s="12"/>
      <c r="G841" s="58" t="s">
        <v>568</v>
      </c>
    </row>
    <row r="842" spans="1:7" x14ac:dyDescent="0.2">
      <c r="A842" s="84">
        <f t="shared" ca="1" si="13"/>
        <v>0</v>
      </c>
      <c r="B842" s="83"/>
      <c r="C842" s="12"/>
      <c r="D842" s="12"/>
      <c r="E842" s="13"/>
      <c r="F842" s="12"/>
      <c r="G842" s="58" t="s">
        <v>568</v>
      </c>
    </row>
    <row r="843" spans="1:7" x14ac:dyDescent="0.2">
      <c r="A843" s="84">
        <f t="shared" ca="1" si="13"/>
        <v>0</v>
      </c>
      <c r="B843" s="83"/>
      <c r="C843" s="12"/>
      <c r="D843" s="12"/>
      <c r="E843" s="13"/>
      <c r="F843" s="12"/>
      <c r="G843" s="58" t="s">
        <v>568</v>
      </c>
    </row>
    <row r="844" spans="1:7" x14ac:dyDescent="0.2">
      <c r="A844" s="84">
        <f t="shared" ca="1" si="13"/>
        <v>0</v>
      </c>
      <c r="B844" s="83"/>
      <c r="C844" s="12"/>
      <c r="D844" s="12"/>
      <c r="E844" s="13"/>
      <c r="F844" s="12"/>
      <c r="G844" s="58" t="s">
        <v>568</v>
      </c>
    </row>
    <row r="845" spans="1:7" x14ac:dyDescent="0.2">
      <c r="A845" s="84">
        <f t="shared" ca="1" si="13"/>
        <v>0</v>
      </c>
      <c r="B845" s="83"/>
      <c r="C845" s="12"/>
      <c r="D845" s="12"/>
      <c r="E845" s="13"/>
      <c r="F845" s="12"/>
      <c r="G845" s="58" t="s">
        <v>568</v>
      </c>
    </row>
    <row r="846" spans="1:7" x14ac:dyDescent="0.2">
      <c r="A846" s="84">
        <f t="shared" ca="1" si="13"/>
        <v>0</v>
      </c>
      <c r="B846" s="83"/>
      <c r="C846" s="12"/>
      <c r="D846" s="12"/>
      <c r="E846" s="13"/>
      <c r="F846" s="12"/>
      <c r="G846" s="58" t="s">
        <v>568</v>
      </c>
    </row>
    <row r="847" spans="1:7" x14ac:dyDescent="0.2">
      <c r="A847" s="84">
        <f t="shared" ca="1" si="13"/>
        <v>0</v>
      </c>
      <c r="B847" s="83"/>
      <c r="C847" s="12"/>
      <c r="D847" s="12"/>
      <c r="E847" s="13"/>
      <c r="F847" s="12"/>
      <c r="G847" s="58" t="s">
        <v>568</v>
      </c>
    </row>
    <row r="848" spans="1:7" x14ac:dyDescent="0.2">
      <c r="A848" s="84">
        <f t="shared" ca="1" si="13"/>
        <v>0</v>
      </c>
      <c r="B848" s="83"/>
      <c r="C848" s="12"/>
      <c r="D848" s="12"/>
      <c r="E848" s="13"/>
      <c r="F848" s="12"/>
      <c r="G848" s="58" t="s">
        <v>568</v>
      </c>
    </row>
  </sheetData>
  <sheetProtection password="CEF1" sheet="1" objects="1" scenarios="1"/>
  <dataValidations count="1">
    <dataValidation type="custom" allowBlank="1" showInputMessage="1" showErrorMessage="1" sqref="AA4 J485:J500 Z799:Z1687 Z1704:Z1048576 J552:J583 Z731:Z754 Z1:Z5 Z501:Z551 Z584:Z588 Z7:Z484 J589:J593 Z594:Z702" xr:uid="{00000000-0002-0000-0000-000000000000}">
      <formula1>$Z$1=";"</formula1>
    </dataValidation>
  </dataValidations>
  <hyperlinks>
    <hyperlink ref="A552" location="Stakeholder!A1" display="Stakeholder!A1" xr:uid="{00000000-0004-0000-0000-000000000000}"/>
  </hyperlinks>
  <pageMargins left="0.7" right="0.7" top="0.78740157499999996" bottom="0.78740157499999996" header="0.3" footer="0.3"/>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Tabelle4">
    <tabColor theme="6" tint="0.59999389629810485"/>
  </sheetPr>
  <dimension ref="A1:BLZ153"/>
  <sheetViews>
    <sheetView showGridLines="0" tabSelected="1" zoomScaleNormal="100" workbookViewId="0">
      <pane ySplit="1" topLeftCell="A2" activePane="bottomLeft" state="frozen"/>
      <selection activeCell="C28" sqref="C28"/>
      <selection pane="bottomLeft" activeCell="C24" sqref="C24"/>
    </sheetView>
  </sheetViews>
  <sheetFormatPr baseColWidth="10" defaultColWidth="11.42578125" defaultRowHeight="15" x14ac:dyDescent="0.25"/>
  <cols>
    <col min="1" max="1" width="7" style="168" customWidth="1"/>
    <col min="2" max="2" width="4.140625" style="149" customWidth="1"/>
    <col min="3" max="3" width="27" style="148" customWidth="1"/>
    <col min="4" max="4" width="40.28515625" style="148" customWidth="1"/>
    <col min="5" max="5" width="10.140625" style="148" customWidth="1"/>
    <col min="6" max="6" width="0.140625" style="175" customWidth="1"/>
    <col min="7" max="7" width="6.5703125" style="148" customWidth="1"/>
    <col min="8" max="8" width="49.28515625" style="148" customWidth="1"/>
    <col min="9" max="9" width="6.42578125" style="176" customWidth="1"/>
    <col min="10" max="10" width="4.5703125" style="148" hidden="1" customWidth="1"/>
    <col min="11" max="11" width="38.7109375" style="175" customWidth="1"/>
    <col min="12" max="12" width="4.5703125" style="175" customWidth="1"/>
    <col min="13" max="19" width="3.5703125" style="175" customWidth="1"/>
    <col min="20" max="20" width="11.42578125" style="175"/>
    <col min="21" max="16384" width="11.42578125" style="148"/>
  </cols>
  <sheetData>
    <row r="1" spans="1:1690" s="144" customFormat="1" ht="43.5" customHeight="1" x14ac:dyDescent="0.2">
      <c r="A1" s="159"/>
      <c r="B1" s="145" t="str">
        <f ca="1">' '!A452</f>
        <v>F E A S I B I L I T Y  S T U D Y</v>
      </c>
      <c r="C1" s="160"/>
      <c r="D1" s="145"/>
      <c r="E1" s="145"/>
      <c r="F1" s="145"/>
      <c r="G1" s="145"/>
      <c r="H1" s="146"/>
      <c r="I1" s="152"/>
      <c r="J1" s="145"/>
      <c r="K1" s="161"/>
      <c r="L1" s="161"/>
      <c r="M1" s="161"/>
      <c r="N1" s="161"/>
      <c r="O1" s="161"/>
      <c r="P1" s="161"/>
      <c r="Q1" s="161"/>
      <c r="R1" s="161"/>
      <c r="S1" s="161"/>
      <c r="T1" s="143"/>
      <c r="U1" s="143"/>
      <c r="V1" s="143"/>
      <c r="W1" s="143"/>
      <c r="X1" s="143"/>
      <c r="Y1" s="143"/>
      <c r="Z1" s="143"/>
      <c r="AA1" s="143"/>
      <c r="AB1" s="143"/>
      <c r="AC1" s="143"/>
      <c r="AD1" s="143"/>
      <c r="AE1" s="143"/>
      <c r="AF1" s="143"/>
      <c r="AG1" s="143"/>
      <c r="AH1" s="143"/>
      <c r="AI1" s="143"/>
      <c r="AJ1" s="143"/>
      <c r="AK1" s="143"/>
      <c r="AL1" s="143"/>
      <c r="AM1" s="143"/>
      <c r="AN1" s="143"/>
      <c r="AO1" s="143"/>
      <c r="AP1" s="143"/>
      <c r="AQ1" s="143"/>
      <c r="AR1" s="143"/>
      <c r="AS1" s="143"/>
      <c r="AT1" s="143"/>
      <c r="AU1" s="143"/>
      <c r="AV1" s="143"/>
      <c r="AW1" s="143"/>
      <c r="AX1" s="143"/>
      <c r="AY1" s="143"/>
      <c r="AZ1" s="143"/>
      <c r="BA1" s="143"/>
      <c r="BB1" s="143"/>
      <c r="BC1" s="143"/>
      <c r="BD1" s="143"/>
      <c r="BE1" s="143"/>
      <c r="BF1" s="143"/>
      <c r="BG1" s="143"/>
      <c r="BH1" s="143"/>
      <c r="BI1" s="143"/>
      <c r="BJ1" s="143"/>
      <c r="BK1" s="143"/>
      <c r="BL1" s="143"/>
      <c r="BM1" s="143"/>
      <c r="BN1" s="143"/>
      <c r="BO1" s="143"/>
      <c r="BP1" s="143"/>
      <c r="BQ1" s="143"/>
      <c r="BR1" s="143"/>
      <c r="BS1" s="143"/>
      <c r="BT1" s="143"/>
      <c r="BU1" s="143"/>
      <c r="BV1" s="143"/>
      <c r="BW1" s="143"/>
      <c r="BX1" s="143"/>
      <c r="BY1" s="143"/>
      <c r="BZ1" s="143"/>
      <c r="CA1" s="143"/>
      <c r="CB1" s="143"/>
      <c r="CC1" s="143"/>
      <c r="CD1" s="143"/>
      <c r="CE1" s="143"/>
      <c r="CF1" s="143"/>
      <c r="CG1" s="143"/>
      <c r="CH1" s="143"/>
      <c r="CI1" s="143"/>
      <c r="CJ1" s="143"/>
      <c r="CK1" s="143"/>
      <c r="CL1" s="143"/>
      <c r="CM1" s="143"/>
      <c r="CN1" s="143"/>
      <c r="CO1" s="143"/>
      <c r="CP1" s="143"/>
      <c r="CQ1" s="143"/>
      <c r="CR1" s="143"/>
      <c r="CS1" s="143"/>
      <c r="CT1" s="143"/>
      <c r="CU1" s="143"/>
      <c r="CV1" s="143"/>
      <c r="CW1" s="143"/>
      <c r="CX1" s="143"/>
      <c r="CY1" s="143"/>
      <c r="CZ1" s="143"/>
      <c r="DA1" s="143"/>
      <c r="DB1" s="143"/>
      <c r="DC1" s="143"/>
      <c r="DD1" s="143"/>
      <c r="DE1" s="143"/>
      <c r="DF1" s="143"/>
      <c r="DG1" s="143"/>
      <c r="DH1" s="143"/>
      <c r="DI1" s="143"/>
      <c r="DJ1" s="143"/>
      <c r="DK1" s="143"/>
      <c r="DL1" s="143"/>
      <c r="DM1" s="143"/>
      <c r="DN1" s="143"/>
      <c r="DO1" s="143"/>
      <c r="DP1" s="143"/>
      <c r="DQ1" s="143"/>
      <c r="DR1" s="143"/>
      <c r="DS1" s="143"/>
      <c r="DT1" s="143"/>
      <c r="DU1" s="143"/>
      <c r="DV1" s="143"/>
      <c r="DW1" s="143"/>
      <c r="DX1" s="143"/>
      <c r="DY1" s="143"/>
      <c r="DZ1" s="143"/>
      <c r="EA1" s="143"/>
      <c r="EB1" s="143"/>
      <c r="EC1" s="143"/>
      <c r="ED1" s="143"/>
      <c r="EE1" s="143"/>
      <c r="EF1" s="143"/>
      <c r="EG1" s="143"/>
      <c r="EH1" s="143"/>
      <c r="EI1" s="143"/>
      <c r="EJ1" s="143"/>
      <c r="EK1" s="143"/>
      <c r="EL1" s="143"/>
      <c r="EM1" s="143"/>
      <c r="EN1" s="143"/>
      <c r="EO1" s="143"/>
      <c r="EP1" s="143"/>
      <c r="EQ1" s="143"/>
      <c r="ER1" s="143"/>
      <c r="ES1" s="143"/>
      <c r="ET1" s="143"/>
      <c r="EU1" s="143"/>
      <c r="EV1" s="143"/>
      <c r="EW1" s="143"/>
      <c r="EX1" s="143"/>
      <c r="EY1" s="143"/>
      <c r="EZ1" s="143"/>
      <c r="FA1" s="143"/>
      <c r="FB1" s="143"/>
      <c r="FC1" s="143"/>
      <c r="FD1" s="143"/>
      <c r="FE1" s="143"/>
      <c r="FF1" s="143"/>
      <c r="FG1" s="143"/>
      <c r="FH1" s="143"/>
      <c r="FI1" s="143"/>
      <c r="FJ1" s="143"/>
      <c r="FK1" s="143"/>
      <c r="FL1" s="143"/>
      <c r="FM1" s="143"/>
      <c r="FN1" s="143"/>
      <c r="FO1" s="143"/>
      <c r="FP1" s="143"/>
      <c r="FQ1" s="143"/>
      <c r="FR1" s="143"/>
      <c r="FS1" s="143"/>
      <c r="FT1" s="143"/>
      <c r="FU1" s="143"/>
      <c r="FV1" s="143"/>
      <c r="FW1" s="143"/>
      <c r="FX1" s="143"/>
      <c r="FY1" s="143"/>
      <c r="FZ1" s="143"/>
      <c r="GA1" s="143"/>
      <c r="GB1" s="143"/>
      <c r="GC1" s="143"/>
      <c r="GD1" s="143"/>
      <c r="GE1" s="143"/>
      <c r="GF1" s="143"/>
      <c r="GG1" s="143"/>
      <c r="GH1" s="143"/>
      <c r="GI1" s="143"/>
      <c r="GJ1" s="143"/>
      <c r="GK1" s="143"/>
      <c r="GL1" s="143"/>
      <c r="GM1" s="143"/>
      <c r="GN1" s="143"/>
      <c r="GO1" s="143"/>
      <c r="GP1" s="143"/>
      <c r="GQ1" s="143"/>
      <c r="GR1" s="143"/>
      <c r="GS1" s="143"/>
      <c r="GT1" s="143"/>
      <c r="GU1" s="143"/>
      <c r="GV1" s="143"/>
      <c r="GW1" s="143"/>
      <c r="GX1" s="143"/>
      <c r="GY1" s="143"/>
      <c r="GZ1" s="143"/>
      <c r="HA1" s="143"/>
      <c r="HB1" s="143"/>
      <c r="HC1" s="143"/>
      <c r="HD1" s="143"/>
      <c r="HE1" s="143"/>
      <c r="HF1" s="143"/>
      <c r="HG1" s="143"/>
      <c r="HH1" s="143"/>
      <c r="HI1" s="143"/>
      <c r="HJ1" s="143"/>
      <c r="HK1" s="143"/>
      <c r="HL1" s="143"/>
      <c r="HM1" s="143"/>
      <c r="HN1" s="143"/>
      <c r="HO1" s="143"/>
      <c r="HP1" s="143"/>
      <c r="HQ1" s="143"/>
      <c r="HR1" s="143"/>
      <c r="HS1" s="143"/>
      <c r="HT1" s="143"/>
      <c r="HU1" s="143"/>
      <c r="HV1" s="143"/>
      <c r="HW1" s="143"/>
      <c r="HX1" s="143"/>
      <c r="HY1" s="143"/>
      <c r="HZ1" s="143"/>
      <c r="IA1" s="143"/>
      <c r="IB1" s="143"/>
      <c r="IC1" s="143"/>
      <c r="ID1" s="143"/>
      <c r="IE1" s="143"/>
      <c r="IF1" s="143"/>
      <c r="IG1" s="143"/>
      <c r="IH1" s="143"/>
      <c r="II1" s="143"/>
      <c r="IJ1" s="143"/>
      <c r="IK1" s="143"/>
      <c r="IL1" s="143"/>
      <c r="IM1" s="143"/>
      <c r="IN1" s="143"/>
      <c r="IO1" s="143"/>
      <c r="IP1" s="143"/>
      <c r="IQ1" s="143"/>
      <c r="IR1" s="143"/>
      <c r="IS1" s="143"/>
      <c r="IT1" s="143"/>
      <c r="IU1" s="143"/>
      <c r="IV1" s="143"/>
      <c r="IW1" s="143"/>
      <c r="IX1" s="143"/>
      <c r="IY1" s="143"/>
      <c r="IZ1" s="143"/>
      <c r="JA1" s="143"/>
      <c r="JB1" s="143"/>
      <c r="JC1" s="143"/>
      <c r="JD1" s="143"/>
      <c r="JE1" s="143"/>
      <c r="JF1" s="143"/>
      <c r="JG1" s="143"/>
      <c r="JH1" s="143"/>
      <c r="JI1" s="143"/>
      <c r="JJ1" s="143"/>
      <c r="JK1" s="143"/>
      <c r="JL1" s="143"/>
      <c r="JM1" s="143"/>
      <c r="JN1" s="143"/>
      <c r="JO1" s="143"/>
      <c r="JP1" s="143"/>
      <c r="JQ1" s="143"/>
      <c r="JR1" s="143"/>
      <c r="JS1" s="143"/>
      <c r="JT1" s="143"/>
      <c r="JU1" s="143"/>
      <c r="JV1" s="143"/>
      <c r="JW1" s="143"/>
      <c r="JX1" s="143"/>
      <c r="JY1" s="143"/>
      <c r="JZ1" s="143"/>
      <c r="KA1" s="143"/>
      <c r="KB1" s="143"/>
      <c r="KC1" s="143"/>
      <c r="KD1" s="143"/>
      <c r="KE1" s="143"/>
      <c r="KF1" s="143"/>
      <c r="KG1" s="143"/>
      <c r="KH1" s="143"/>
      <c r="KI1" s="143"/>
      <c r="KJ1" s="143"/>
      <c r="KK1" s="143"/>
      <c r="KL1" s="143"/>
      <c r="KM1" s="143"/>
      <c r="KN1" s="143"/>
      <c r="KO1" s="143"/>
      <c r="KP1" s="143"/>
      <c r="KQ1" s="143"/>
      <c r="KR1" s="143"/>
      <c r="KS1" s="143"/>
      <c r="KT1" s="143"/>
      <c r="KU1" s="143"/>
      <c r="KV1" s="143"/>
      <c r="KW1" s="143"/>
      <c r="KX1" s="143"/>
      <c r="KY1" s="143"/>
      <c r="KZ1" s="143"/>
      <c r="LA1" s="143"/>
      <c r="LB1" s="143"/>
      <c r="LC1" s="143"/>
      <c r="LD1" s="143"/>
      <c r="LE1" s="143"/>
      <c r="LF1" s="143"/>
      <c r="LG1" s="143"/>
      <c r="LH1" s="143"/>
      <c r="LI1" s="143"/>
      <c r="LJ1" s="143"/>
      <c r="LK1" s="143"/>
      <c r="LL1" s="143"/>
      <c r="LM1" s="143"/>
      <c r="LN1" s="143"/>
      <c r="LO1" s="143"/>
      <c r="LP1" s="143"/>
      <c r="LQ1" s="143"/>
      <c r="LR1" s="143"/>
      <c r="LS1" s="143"/>
      <c r="LT1" s="143"/>
      <c r="LU1" s="143"/>
      <c r="LV1" s="143"/>
      <c r="LW1" s="143"/>
      <c r="LX1" s="143"/>
      <c r="LY1" s="143"/>
      <c r="LZ1" s="143"/>
      <c r="MA1" s="143"/>
      <c r="MB1" s="143"/>
      <c r="MC1" s="143"/>
      <c r="MD1" s="143"/>
      <c r="ME1" s="143"/>
      <c r="MF1" s="143"/>
      <c r="MG1" s="143"/>
      <c r="MH1" s="143"/>
      <c r="MI1" s="143"/>
      <c r="MJ1" s="143"/>
      <c r="MK1" s="143"/>
      <c r="ML1" s="143"/>
      <c r="MM1" s="143"/>
      <c r="MN1" s="143"/>
      <c r="MO1" s="143"/>
      <c r="MP1" s="143"/>
      <c r="MQ1" s="143"/>
      <c r="MR1" s="143"/>
      <c r="MS1" s="143"/>
      <c r="MT1" s="143"/>
      <c r="MU1" s="143"/>
      <c r="MV1" s="143"/>
      <c r="MW1" s="143"/>
      <c r="MX1" s="143"/>
      <c r="MY1" s="143"/>
      <c r="MZ1" s="143"/>
      <c r="NA1" s="143"/>
      <c r="NB1" s="143"/>
      <c r="NC1" s="143"/>
      <c r="ND1" s="143"/>
      <c r="NE1" s="143"/>
      <c r="NF1" s="143"/>
      <c r="NG1" s="143"/>
      <c r="NH1" s="143"/>
      <c r="NI1" s="143"/>
      <c r="NJ1" s="143"/>
      <c r="NK1" s="143"/>
      <c r="NL1" s="143"/>
      <c r="NM1" s="143"/>
      <c r="NN1" s="143"/>
      <c r="NO1" s="143"/>
      <c r="NP1" s="143"/>
      <c r="NQ1" s="143"/>
      <c r="NR1" s="143"/>
      <c r="NS1" s="143"/>
      <c r="NT1" s="143"/>
      <c r="NU1" s="143"/>
      <c r="NV1" s="143"/>
      <c r="NW1" s="143"/>
      <c r="NX1" s="143"/>
      <c r="NY1" s="143"/>
      <c r="NZ1" s="143"/>
      <c r="OA1" s="143"/>
      <c r="OB1" s="143"/>
      <c r="OC1" s="143"/>
      <c r="OD1" s="143"/>
      <c r="OE1" s="143"/>
      <c r="OF1" s="143"/>
      <c r="OG1" s="143"/>
      <c r="OH1" s="143"/>
      <c r="OI1" s="143"/>
      <c r="OJ1" s="143"/>
      <c r="OK1" s="143"/>
      <c r="OL1" s="143"/>
      <c r="OM1" s="143"/>
      <c r="ON1" s="143"/>
      <c r="OO1" s="143"/>
      <c r="OP1" s="143"/>
      <c r="OQ1" s="143"/>
      <c r="OR1" s="143"/>
      <c r="OS1" s="143"/>
      <c r="OT1" s="143"/>
      <c r="OU1" s="143"/>
      <c r="OV1" s="143"/>
      <c r="OW1" s="143"/>
      <c r="OX1" s="143"/>
      <c r="OY1" s="143"/>
      <c r="OZ1" s="143"/>
      <c r="PA1" s="143"/>
      <c r="PB1" s="143"/>
      <c r="PC1" s="143"/>
      <c r="PD1" s="143"/>
      <c r="PE1" s="143"/>
      <c r="PF1" s="143"/>
      <c r="PG1" s="143"/>
      <c r="PH1" s="143"/>
      <c r="PI1" s="143"/>
      <c r="PJ1" s="143"/>
      <c r="PK1" s="143"/>
      <c r="PL1" s="143"/>
      <c r="PM1" s="143"/>
      <c r="PN1" s="143"/>
      <c r="PO1" s="143"/>
      <c r="PP1" s="143"/>
      <c r="PQ1" s="143"/>
      <c r="PR1" s="143"/>
      <c r="PS1" s="143"/>
      <c r="PT1" s="143"/>
      <c r="PU1" s="143"/>
      <c r="PV1" s="143"/>
      <c r="PW1" s="143"/>
      <c r="PX1" s="143"/>
      <c r="PY1" s="143"/>
      <c r="PZ1" s="143"/>
      <c r="QA1" s="143"/>
      <c r="QB1" s="143"/>
      <c r="QC1" s="143"/>
      <c r="QD1" s="143"/>
      <c r="QE1" s="143"/>
      <c r="QF1" s="143"/>
      <c r="QG1" s="143"/>
      <c r="QH1" s="143"/>
      <c r="QI1" s="143"/>
      <c r="QJ1" s="143"/>
      <c r="QK1" s="143"/>
      <c r="QL1" s="143"/>
      <c r="QM1" s="143"/>
      <c r="QN1" s="143"/>
      <c r="QO1" s="143"/>
      <c r="QP1" s="143"/>
      <c r="QQ1" s="143"/>
      <c r="QR1" s="143"/>
      <c r="QS1" s="143"/>
      <c r="QT1" s="143"/>
      <c r="QU1" s="143"/>
      <c r="QV1" s="143"/>
      <c r="QW1" s="143"/>
      <c r="QX1" s="143"/>
      <c r="QY1" s="143"/>
      <c r="QZ1" s="143"/>
      <c r="RA1" s="143"/>
      <c r="RB1" s="143"/>
      <c r="RC1" s="143"/>
      <c r="RD1" s="143"/>
      <c r="RE1" s="143"/>
      <c r="RF1" s="143"/>
      <c r="RG1" s="143"/>
      <c r="RH1" s="143"/>
      <c r="RI1" s="143"/>
      <c r="RJ1" s="143"/>
      <c r="RK1" s="143"/>
      <c r="RL1" s="143"/>
      <c r="RM1" s="143"/>
      <c r="RN1" s="143"/>
      <c r="RO1" s="143"/>
      <c r="RP1" s="143"/>
      <c r="RQ1" s="143"/>
      <c r="RR1" s="143"/>
      <c r="RS1" s="143"/>
      <c r="RT1" s="143"/>
      <c r="RU1" s="143"/>
      <c r="RV1" s="143"/>
      <c r="RW1" s="143"/>
      <c r="RX1" s="143"/>
      <c r="RY1" s="143"/>
      <c r="RZ1" s="143"/>
      <c r="SA1" s="143"/>
      <c r="SB1" s="143"/>
      <c r="SC1" s="143"/>
      <c r="SD1" s="143"/>
      <c r="SE1" s="143"/>
      <c r="SF1" s="143"/>
      <c r="SG1" s="143"/>
      <c r="SH1" s="143"/>
      <c r="SI1" s="143"/>
      <c r="SJ1" s="143"/>
      <c r="SK1" s="143"/>
      <c r="SL1" s="143"/>
      <c r="SM1" s="143"/>
      <c r="SN1" s="143"/>
      <c r="SO1" s="143"/>
      <c r="SP1" s="143"/>
      <c r="SQ1" s="143"/>
      <c r="SR1" s="143"/>
      <c r="SS1" s="143"/>
      <c r="ST1" s="143"/>
      <c r="SU1" s="143"/>
      <c r="SV1" s="143"/>
      <c r="SW1" s="143"/>
      <c r="SX1" s="143"/>
      <c r="SY1" s="143"/>
      <c r="SZ1" s="143"/>
      <c r="TA1" s="143"/>
      <c r="TB1" s="143"/>
      <c r="TC1" s="143"/>
      <c r="TD1" s="143"/>
      <c r="TE1" s="143"/>
      <c r="TF1" s="143"/>
      <c r="TG1" s="143"/>
      <c r="TH1" s="143"/>
      <c r="TI1" s="143"/>
      <c r="TJ1" s="143"/>
      <c r="TK1" s="143"/>
      <c r="TL1" s="143"/>
      <c r="TM1" s="143"/>
      <c r="TN1" s="143"/>
      <c r="TO1" s="143"/>
      <c r="TP1" s="143"/>
      <c r="TQ1" s="143"/>
      <c r="TR1" s="143"/>
      <c r="TS1" s="143"/>
      <c r="TT1" s="143"/>
      <c r="TU1" s="143"/>
      <c r="TV1" s="143"/>
      <c r="TW1" s="143"/>
      <c r="TX1" s="143"/>
      <c r="TY1" s="143"/>
      <c r="TZ1" s="143"/>
      <c r="UA1" s="143"/>
      <c r="UB1" s="143"/>
      <c r="UC1" s="143"/>
      <c r="UD1" s="143"/>
      <c r="UE1" s="143"/>
      <c r="UF1" s="143"/>
      <c r="UG1" s="143"/>
      <c r="UH1" s="143"/>
      <c r="UI1" s="143"/>
      <c r="UJ1" s="143"/>
      <c r="UK1" s="143"/>
      <c r="UL1" s="143"/>
      <c r="UM1" s="143"/>
      <c r="UN1" s="143"/>
      <c r="UO1" s="143"/>
      <c r="UP1" s="143"/>
      <c r="UQ1" s="143"/>
      <c r="UR1" s="143"/>
      <c r="US1" s="143"/>
      <c r="UT1" s="143"/>
      <c r="UU1" s="143"/>
      <c r="UV1" s="143"/>
      <c r="UW1" s="143"/>
      <c r="UX1" s="143"/>
      <c r="UY1" s="143"/>
      <c r="UZ1" s="143"/>
      <c r="VA1" s="143"/>
      <c r="VB1" s="143"/>
      <c r="VC1" s="143"/>
      <c r="VD1" s="143"/>
      <c r="VE1" s="143"/>
      <c r="VF1" s="143"/>
      <c r="VG1" s="143"/>
      <c r="VH1" s="143"/>
      <c r="VI1" s="143"/>
      <c r="VJ1" s="143"/>
      <c r="VK1" s="143"/>
      <c r="VL1" s="143"/>
      <c r="VM1" s="143"/>
      <c r="VN1" s="143"/>
      <c r="VO1" s="143"/>
      <c r="VP1" s="143"/>
      <c r="VQ1" s="143"/>
      <c r="VR1" s="143"/>
      <c r="VS1" s="143"/>
      <c r="VT1" s="143"/>
      <c r="VU1" s="143"/>
      <c r="VV1" s="143"/>
      <c r="VW1" s="143"/>
      <c r="VX1" s="143"/>
      <c r="VY1" s="143"/>
      <c r="VZ1" s="143"/>
      <c r="WA1" s="143"/>
      <c r="WB1" s="143"/>
      <c r="WC1" s="143"/>
      <c r="WD1" s="143"/>
      <c r="WE1" s="143"/>
      <c r="WF1" s="143"/>
      <c r="WG1" s="143"/>
      <c r="WH1" s="143"/>
      <c r="WI1" s="143"/>
      <c r="WJ1" s="143"/>
      <c r="WK1" s="143"/>
      <c r="WL1" s="143"/>
      <c r="WM1" s="143"/>
      <c r="WN1" s="143"/>
      <c r="WO1" s="143"/>
      <c r="WP1" s="143"/>
      <c r="WQ1" s="143"/>
      <c r="WR1" s="143"/>
      <c r="WS1" s="143"/>
      <c r="WT1" s="143"/>
      <c r="WU1" s="143"/>
      <c r="WV1" s="143"/>
      <c r="WW1" s="143"/>
      <c r="WX1" s="143"/>
      <c r="WY1" s="143"/>
      <c r="WZ1" s="143"/>
      <c r="XA1" s="143"/>
      <c r="XB1" s="143"/>
      <c r="XC1" s="143"/>
      <c r="XD1" s="143"/>
      <c r="XE1" s="143"/>
      <c r="XF1" s="143"/>
      <c r="XG1" s="143"/>
      <c r="XH1" s="143"/>
      <c r="XI1" s="143"/>
      <c r="XJ1" s="143"/>
      <c r="XK1" s="143"/>
      <c r="XL1" s="143"/>
      <c r="XM1" s="143"/>
      <c r="XN1" s="143"/>
      <c r="XO1" s="143"/>
      <c r="XP1" s="143"/>
      <c r="XQ1" s="143"/>
      <c r="XR1" s="143"/>
      <c r="XS1" s="143"/>
      <c r="XT1" s="143"/>
      <c r="XU1" s="143"/>
      <c r="XV1" s="143"/>
      <c r="XW1" s="143"/>
      <c r="XX1" s="143"/>
      <c r="XY1" s="143"/>
      <c r="XZ1" s="143"/>
      <c r="YA1" s="143"/>
      <c r="YB1" s="143"/>
      <c r="YC1" s="143"/>
      <c r="YD1" s="143"/>
      <c r="YE1" s="143"/>
      <c r="YF1" s="143"/>
      <c r="YG1" s="143"/>
      <c r="YH1" s="143"/>
      <c r="YI1" s="143"/>
      <c r="YJ1" s="143"/>
      <c r="YK1" s="143"/>
      <c r="YL1" s="143"/>
      <c r="YM1" s="143"/>
      <c r="YN1" s="143"/>
      <c r="YO1" s="143"/>
      <c r="YP1" s="143"/>
      <c r="YQ1" s="143"/>
      <c r="YR1" s="143"/>
      <c r="YS1" s="143"/>
      <c r="YT1" s="143"/>
      <c r="YU1" s="143"/>
      <c r="YV1" s="143"/>
      <c r="YW1" s="143"/>
      <c r="YX1" s="143"/>
      <c r="YY1" s="143"/>
      <c r="YZ1" s="143"/>
      <c r="ZA1" s="143"/>
      <c r="ZB1" s="143"/>
      <c r="ZC1" s="143"/>
      <c r="ZD1" s="143"/>
      <c r="ZE1" s="143"/>
      <c r="ZF1" s="143"/>
      <c r="ZG1" s="143"/>
      <c r="ZH1" s="143"/>
      <c r="ZI1" s="143"/>
      <c r="ZJ1" s="143"/>
      <c r="ZK1" s="143"/>
      <c r="ZL1" s="143"/>
      <c r="ZM1" s="143"/>
      <c r="ZN1" s="143"/>
      <c r="ZO1" s="143"/>
      <c r="ZP1" s="143"/>
      <c r="ZQ1" s="143"/>
      <c r="ZR1" s="143"/>
      <c r="ZS1" s="143"/>
      <c r="ZT1" s="143"/>
      <c r="ZU1" s="143"/>
      <c r="ZV1" s="143"/>
      <c r="ZW1" s="143"/>
      <c r="ZX1" s="143"/>
      <c r="ZY1" s="143"/>
      <c r="ZZ1" s="143"/>
      <c r="AAA1" s="143"/>
      <c r="AAB1" s="143"/>
      <c r="AAC1" s="143"/>
      <c r="AAD1" s="143"/>
      <c r="AAE1" s="143"/>
      <c r="AAF1" s="143"/>
      <c r="AAG1" s="143"/>
      <c r="AAH1" s="143"/>
      <c r="AAI1" s="143"/>
      <c r="AAJ1" s="143"/>
      <c r="AAK1" s="143"/>
      <c r="AAL1" s="143"/>
      <c r="AAM1" s="143"/>
      <c r="AAN1" s="143"/>
      <c r="AAO1" s="143"/>
      <c r="AAP1" s="143"/>
      <c r="AAQ1" s="143"/>
      <c r="AAR1" s="143"/>
      <c r="AAS1" s="143"/>
      <c r="AAT1" s="143"/>
      <c r="AAU1" s="143"/>
      <c r="AAV1" s="143"/>
      <c r="AAW1" s="143"/>
      <c r="AAX1" s="143"/>
      <c r="AAY1" s="143"/>
      <c r="AAZ1" s="143"/>
      <c r="ABA1" s="143"/>
      <c r="ABB1" s="143"/>
      <c r="ABC1" s="143"/>
      <c r="ABD1" s="143"/>
      <c r="ABE1" s="143"/>
      <c r="ABF1" s="143"/>
      <c r="ABG1" s="143"/>
      <c r="ABH1" s="143"/>
      <c r="ABI1" s="143"/>
      <c r="ABJ1" s="143"/>
      <c r="ABK1" s="143"/>
      <c r="ABL1" s="143"/>
      <c r="ABM1" s="143"/>
      <c r="ABN1" s="143"/>
      <c r="ABO1" s="143"/>
      <c r="ABP1" s="143"/>
      <c r="ABQ1" s="143"/>
      <c r="ABR1" s="143"/>
      <c r="ABS1" s="143"/>
      <c r="ABT1" s="143"/>
      <c r="ABU1" s="143"/>
      <c r="ABV1" s="143"/>
      <c r="ABW1" s="143"/>
      <c r="ABX1" s="143"/>
      <c r="ABY1" s="143"/>
      <c r="ABZ1" s="143"/>
      <c r="ACA1" s="143"/>
      <c r="ACB1" s="143"/>
      <c r="ACC1" s="143"/>
      <c r="ACD1" s="143"/>
      <c r="ACE1" s="143"/>
      <c r="ACF1" s="143"/>
      <c r="ACG1" s="143"/>
      <c r="ACH1" s="143"/>
      <c r="ACI1" s="143"/>
      <c r="ACJ1" s="143"/>
      <c r="ACK1" s="143"/>
      <c r="ACL1" s="143"/>
      <c r="ACM1" s="143"/>
      <c r="ACN1" s="143"/>
      <c r="ACO1" s="143"/>
      <c r="ACP1" s="143"/>
      <c r="ACQ1" s="143"/>
      <c r="ACR1" s="143"/>
      <c r="ACS1" s="143"/>
      <c r="ACT1" s="143"/>
      <c r="ACU1" s="143"/>
      <c r="ACV1" s="143"/>
      <c r="ACW1" s="143"/>
      <c r="ACX1" s="143"/>
      <c r="ACY1" s="143"/>
      <c r="ACZ1" s="143"/>
      <c r="ADA1" s="143"/>
      <c r="ADB1" s="143"/>
      <c r="ADC1" s="143"/>
      <c r="ADD1" s="143"/>
      <c r="ADE1" s="143"/>
      <c r="ADF1" s="143"/>
      <c r="ADG1" s="143"/>
      <c r="ADH1" s="143"/>
      <c r="ADI1" s="143"/>
      <c r="ADJ1" s="143"/>
      <c r="ADK1" s="143"/>
      <c r="ADL1" s="143"/>
      <c r="ADM1" s="143"/>
      <c r="ADN1" s="143"/>
      <c r="ADO1" s="143"/>
      <c r="ADP1" s="143"/>
      <c r="ADQ1" s="143"/>
      <c r="ADR1" s="143"/>
      <c r="ADS1" s="143"/>
      <c r="ADT1" s="143"/>
      <c r="ADU1" s="143"/>
      <c r="ADV1" s="143"/>
      <c r="ADW1" s="143"/>
      <c r="ADX1" s="143"/>
      <c r="ADY1" s="143"/>
      <c r="ADZ1" s="143"/>
      <c r="AEA1" s="143"/>
      <c r="AEB1" s="143"/>
      <c r="AEC1" s="143"/>
      <c r="AED1" s="143"/>
      <c r="AEE1" s="143"/>
      <c r="AEF1" s="143"/>
      <c r="AEG1" s="143"/>
      <c r="AEH1" s="143"/>
      <c r="AEI1" s="143"/>
      <c r="AEJ1" s="143"/>
      <c r="AEK1" s="143"/>
      <c r="AEL1" s="143"/>
      <c r="AEM1" s="143"/>
      <c r="AEN1" s="143"/>
      <c r="AEO1" s="143"/>
      <c r="AEP1" s="143"/>
      <c r="AEQ1" s="143"/>
      <c r="AER1" s="143"/>
      <c r="AES1" s="143"/>
      <c r="AET1" s="143"/>
      <c r="AEU1" s="143"/>
      <c r="AEV1" s="143"/>
      <c r="AEW1" s="143"/>
      <c r="AEX1" s="143"/>
      <c r="AEY1" s="143"/>
      <c r="AEZ1" s="143"/>
      <c r="AFA1" s="143"/>
      <c r="AFB1" s="143"/>
      <c r="AFC1" s="143"/>
      <c r="AFD1" s="143"/>
      <c r="AFE1" s="143"/>
      <c r="AFF1" s="143"/>
      <c r="AFG1" s="143"/>
      <c r="AFH1" s="143"/>
      <c r="AFI1" s="143"/>
      <c r="AFJ1" s="143"/>
      <c r="AFK1" s="143"/>
      <c r="AFL1" s="143"/>
      <c r="AFM1" s="143"/>
      <c r="AFN1" s="143"/>
      <c r="AFO1" s="143"/>
      <c r="AFP1" s="143"/>
      <c r="AFQ1" s="143"/>
      <c r="AFR1" s="143"/>
      <c r="AFS1" s="143"/>
      <c r="AFT1" s="143"/>
      <c r="AFU1" s="143"/>
      <c r="AFV1" s="143"/>
      <c r="AFW1" s="143"/>
      <c r="AFX1" s="143"/>
      <c r="AFY1" s="143"/>
      <c r="AFZ1" s="143"/>
      <c r="AGA1" s="143"/>
      <c r="AGB1" s="143"/>
      <c r="AGC1" s="143"/>
      <c r="AGD1" s="143"/>
      <c r="AGE1" s="143"/>
      <c r="AGF1" s="143"/>
      <c r="AGG1" s="143"/>
      <c r="AGH1" s="143"/>
      <c r="AGI1" s="143"/>
      <c r="AGJ1" s="143"/>
      <c r="AGK1" s="143"/>
      <c r="AGL1" s="143"/>
      <c r="AGM1" s="143"/>
      <c r="AGN1" s="143"/>
      <c r="AGO1" s="143"/>
      <c r="AGP1" s="143"/>
      <c r="AGQ1" s="143"/>
      <c r="AGR1" s="143"/>
      <c r="AGS1" s="143"/>
      <c r="AGT1" s="143"/>
      <c r="AGU1" s="143"/>
      <c r="AGV1" s="143"/>
      <c r="AGW1" s="143"/>
      <c r="AGX1" s="143"/>
      <c r="AGY1" s="143"/>
      <c r="AGZ1" s="143"/>
      <c r="AHA1" s="143"/>
      <c r="AHB1" s="143"/>
      <c r="AHC1" s="143"/>
      <c r="AHD1" s="143"/>
      <c r="AHE1" s="143"/>
      <c r="AHF1" s="143"/>
      <c r="AHG1" s="143"/>
      <c r="AHH1" s="143"/>
      <c r="AHI1" s="143"/>
      <c r="AHJ1" s="143"/>
      <c r="AHK1" s="143"/>
      <c r="AHL1" s="143"/>
      <c r="AHM1" s="143"/>
      <c r="AHN1" s="143"/>
      <c r="AHO1" s="143"/>
      <c r="AHP1" s="143"/>
      <c r="AHQ1" s="143"/>
      <c r="AHR1" s="143"/>
      <c r="AHS1" s="143"/>
      <c r="AHT1" s="143"/>
      <c r="AHU1" s="143"/>
      <c r="AHV1" s="143"/>
      <c r="AHW1" s="143"/>
      <c r="AHX1" s="143"/>
      <c r="AHY1" s="143"/>
      <c r="AHZ1" s="143"/>
      <c r="AIA1" s="143"/>
      <c r="AIB1" s="143"/>
      <c r="AIC1" s="143"/>
      <c r="AID1" s="143"/>
      <c r="AIE1" s="143"/>
      <c r="AIF1" s="143"/>
      <c r="AIG1" s="143"/>
      <c r="AIH1" s="143"/>
      <c r="AII1" s="143"/>
      <c r="AIJ1" s="143"/>
      <c r="AIK1" s="143"/>
      <c r="AIL1" s="143"/>
      <c r="AIM1" s="143"/>
      <c r="AIN1" s="143"/>
      <c r="AIO1" s="143"/>
      <c r="AIP1" s="143"/>
      <c r="AIQ1" s="143"/>
      <c r="AIR1" s="143"/>
      <c r="AIS1" s="143"/>
      <c r="AIT1" s="143"/>
      <c r="AIU1" s="143"/>
      <c r="AIV1" s="143"/>
      <c r="AIW1" s="143"/>
      <c r="AIX1" s="143"/>
      <c r="AIY1" s="143"/>
      <c r="AIZ1" s="143"/>
      <c r="AJA1" s="143"/>
      <c r="AJB1" s="143"/>
      <c r="AJC1" s="143"/>
      <c r="AJD1" s="143"/>
      <c r="AJE1" s="143"/>
      <c r="AJF1" s="143"/>
      <c r="AJG1" s="143"/>
      <c r="AJH1" s="143"/>
      <c r="AJI1" s="143"/>
      <c r="AJJ1" s="143"/>
      <c r="AJK1" s="143"/>
      <c r="AJL1" s="143"/>
      <c r="AJM1" s="143"/>
      <c r="AJN1" s="143"/>
      <c r="AJO1" s="143"/>
      <c r="AJP1" s="143"/>
      <c r="AJQ1" s="143"/>
      <c r="AJR1" s="143"/>
      <c r="AJS1" s="143"/>
      <c r="AJT1" s="143"/>
      <c r="AJU1" s="143"/>
      <c r="AJV1" s="143"/>
      <c r="AJW1" s="143"/>
      <c r="AJX1" s="143"/>
      <c r="AJY1" s="143"/>
      <c r="AJZ1" s="143"/>
      <c r="AKA1" s="143"/>
      <c r="AKB1" s="143"/>
      <c r="AKC1" s="143"/>
      <c r="AKD1" s="143"/>
      <c r="AKE1" s="143"/>
      <c r="AKF1" s="143"/>
      <c r="AKG1" s="143"/>
      <c r="AKH1" s="143"/>
      <c r="AKI1" s="143"/>
      <c r="AKJ1" s="143"/>
      <c r="AKK1" s="143"/>
      <c r="AKL1" s="143"/>
      <c r="AKM1" s="143"/>
      <c r="AKN1" s="143"/>
      <c r="AKO1" s="143"/>
      <c r="AKP1" s="143"/>
      <c r="AKQ1" s="143"/>
      <c r="AKR1" s="143"/>
      <c r="AKS1" s="143"/>
      <c r="AKT1" s="143"/>
      <c r="AKU1" s="143"/>
      <c r="AKV1" s="143"/>
      <c r="AKW1" s="143"/>
      <c r="AKX1" s="143"/>
      <c r="AKY1" s="143"/>
      <c r="AKZ1" s="143"/>
      <c r="ALA1" s="143"/>
      <c r="ALB1" s="143"/>
      <c r="ALC1" s="143"/>
      <c r="ALD1" s="143"/>
      <c r="ALE1" s="143"/>
      <c r="ALF1" s="143"/>
      <c r="ALG1" s="143"/>
      <c r="ALH1" s="143"/>
      <c r="ALI1" s="143"/>
      <c r="ALJ1" s="143"/>
      <c r="ALK1" s="143"/>
      <c r="ALL1" s="143"/>
      <c r="ALM1" s="143"/>
      <c r="ALN1" s="143"/>
      <c r="ALO1" s="143"/>
      <c r="ALP1" s="143"/>
      <c r="ALQ1" s="143"/>
      <c r="ALR1" s="143"/>
      <c r="ALS1" s="143"/>
      <c r="ALT1" s="143"/>
      <c r="ALU1" s="143"/>
      <c r="ALV1" s="143"/>
      <c r="ALW1" s="143"/>
      <c r="ALX1" s="143"/>
      <c r="ALY1" s="143"/>
      <c r="ALZ1" s="143"/>
      <c r="AMA1" s="143"/>
      <c r="AMB1" s="143"/>
      <c r="AMC1" s="143"/>
      <c r="AMD1" s="143"/>
      <c r="AME1" s="143"/>
      <c r="AMF1" s="143"/>
      <c r="AMG1" s="143"/>
      <c r="AMH1" s="143"/>
      <c r="AMI1" s="143"/>
      <c r="AMJ1" s="143"/>
      <c r="AMK1" s="143"/>
      <c r="AML1" s="143"/>
      <c r="AMM1" s="143"/>
      <c r="AMN1" s="143"/>
      <c r="AMO1" s="143"/>
      <c r="AMP1" s="143"/>
      <c r="AMQ1" s="143"/>
      <c r="AMR1" s="143"/>
      <c r="AMS1" s="143"/>
      <c r="AMT1" s="143"/>
      <c r="AMU1" s="143"/>
      <c r="AMV1" s="143"/>
      <c r="AMW1" s="143"/>
      <c r="AMX1" s="143"/>
      <c r="AMY1" s="143"/>
      <c r="AMZ1" s="143"/>
      <c r="ANA1" s="143"/>
      <c r="ANB1" s="143"/>
      <c r="ANC1" s="143"/>
      <c r="AND1" s="143"/>
      <c r="ANE1" s="143"/>
      <c r="ANF1" s="143"/>
      <c r="ANG1" s="143"/>
      <c r="ANH1" s="143"/>
      <c r="ANI1" s="143"/>
      <c r="ANJ1" s="143"/>
      <c r="ANK1" s="143"/>
      <c r="ANL1" s="143"/>
      <c r="ANM1" s="143"/>
      <c r="ANN1" s="143"/>
      <c r="ANO1" s="143"/>
      <c r="ANP1" s="143"/>
      <c r="ANQ1" s="143"/>
      <c r="ANR1" s="143"/>
      <c r="ANS1" s="143"/>
      <c r="ANT1" s="143"/>
      <c r="ANU1" s="143"/>
      <c r="ANV1" s="143"/>
      <c r="ANW1" s="143"/>
      <c r="ANX1" s="143"/>
      <c r="ANY1" s="143"/>
      <c r="ANZ1" s="143"/>
      <c r="AOA1" s="143"/>
      <c r="AOB1" s="143"/>
      <c r="AOC1" s="143"/>
      <c r="AOD1" s="143"/>
      <c r="AOE1" s="143"/>
      <c r="AOF1" s="143"/>
      <c r="AOG1" s="143"/>
      <c r="AOH1" s="143"/>
      <c r="AOI1" s="143"/>
      <c r="AOJ1" s="143"/>
      <c r="AOK1" s="143"/>
      <c r="AOL1" s="143"/>
      <c r="AOM1" s="143"/>
      <c r="AON1" s="143"/>
      <c r="AOO1" s="143"/>
      <c r="AOP1" s="143"/>
      <c r="AOQ1" s="143"/>
      <c r="AOR1" s="143"/>
      <c r="AOS1" s="143"/>
      <c r="AOT1" s="143"/>
      <c r="AOU1" s="143"/>
      <c r="AOV1" s="143"/>
      <c r="AOW1" s="143"/>
      <c r="AOX1" s="143"/>
      <c r="AOY1" s="143"/>
      <c r="AOZ1" s="143"/>
      <c r="APA1" s="143"/>
      <c r="APB1" s="143"/>
      <c r="APC1" s="143"/>
      <c r="APD1" s="143"/>
      <c r="APE1" s="143"/>
      <c r="APF1" s="143"/>
      <c r="APG1" s="143"/>
      <c r="APH1" s="143"/>
      <c r="API1" s="143"/>
      <c r="APJ1" s="143"/>
      <c r="APK1" s="143"/>
      <c r="APL1" s="143"/>
      <c r="APM1" s="143"/>
      <c r="APN1" s="143"/>
      <c r="APO1" s="143"/>
      <c r="APP1" s="143"/>
      <c r="APQ1" s="143"/>
      <c r="APR1" s="143"/>
      <c r="APS1" s="143"/>
      <c r="APT1" s="143"/>
      <c r="APU1" s="143"/>
      <c r="APV1" s="143"/>
      <c r="APW1" s="143"/>
      <c r="APX1" s="143"/>
      <c r="APY1" s="143"/>
      <c r="APZ1" s="143"/>
      <c r="AQA1" s="143"/>
      <c r="AQB1" s="143"/>
      <c r="AQC1" s="143"/>
      <c r="AQD1" s="143"/>
      <c r="AQE1" s="143"/>
      <c r="AQF1" s="143"/>
      <c r="AQG1" s="143"/>
      <c r="AQH1" s="143"/>
      <c r="AQI1" s="143"/>
      <c r="AQJ1" s="143"/>
      <c r="AQK1" s="143"/>
      <c r="AQL1" s="143"/>
      <c r="AQM1" s="143"/>
      <c r="AQN1" s="143"/>
      <c r="AQO1" s="143"/>
      <c r="AQP1" s="143"/>
      <c r="AQQ1" s="143"/>
      <c r="AQR1" s="143"/>
      <c r="AQS1" s="143"/>
      <c r="AQT1" s="143"/>
      <c r="AQU1" s="143"/>
      <c r="AQV1" s="143"/>
      <c r="AQW1" s="143"/>
      <c r="AQX1" s="143"/>
      <c r="AQY1" s="143"/>
      <c r="AQZ1" s="143"/>
      <c r="ARA1" s="143"/>
      <c r="ARB1" s="143"/>
      <c r="ARC1" s="143"/>
      <c r="ARD1" s="143"/>
      <c r="ARE1" s="143"/>
      <c r="ARF1" s="143"/>
      <c r="ARG1" s="143"/>
      <c r="ARH1" s="143"/>
      <c r="ARI1" s="143"/>
      <c r="ARJ1" s="143"/>
      <c r="ARK1" s="143"/>
      <c r="ARL1" s="143"/>
      <c r="ARM1" s="143"/>
      <c r="ARN1" s="143"/>
      <c r="ARO1" s="143"/>
      <c r="ARP1" s="143"/>
      <c r="ARQ1" s="143"/>
      <c r="ARR1" s="143"/>
      <c r="ARS1" s="143"/>
      <c r="ART1" s="143"/>
      <c r="ARU1" s="143"/>
      <c r="ARV1" s="143"/>
      <c r="ARW1" s="143"/>
      <c r="ARX1" s="143"/>
      <c r="ARY1" s="143"/>
      <c r="ARZ1" s="143"/>
      <c r="ASA1" s="143"/>
      <c r="ASB1" s="143"/>
      <c r="ASC1" s="143"/>
      <c r="ASD1" s="143"/>
      <c r="ASE1" s="143"/>
      <c r="ASF1" s="143"/>
      <c r="ASG1" s="143"/>
      <c r="ASH1" s="143"/>
      <c r="ASI1" s="143"/>
      <c r="ASJ1" s="143"/>
      <c r="ASK1" s="143"/>
      <c r="ASL1" s="143"/>
      <c r="ASM1" s="143"/>
      <c r="ASN1" s="143"/>
      <c r="ASO1" s="143"/>
      <c r="ASP1" s="143"/>
      <c r="ASQ1" s="143"/>
      <c r="ASR1" s="143"/>
      <c r="ASS1" s="143"/>
      <c r="AST1" s="143"/>
      <c r="ASU1" s="143"/>
      <c r="ASV1" s="143"/>
      <c r="ASW1" s="143"/>
      <c r="ASX1" s="143"/>
      <c r="ASY1" s="143"/>
      <c r="ASZ1" s="143"/>
      <c r="ATA1" s="143"/>
      <c r="ATB1" s="143"/>
      <c r="ATC1" s="143"/>
      <c r="ATD1" s="143"/>
      <c r="ATE1" s="143"/>
      <c r="ATF1" s="143"/>
      <c r="ATG1" s="143"/>
      <c r="ATH1" s="143"/>
      <c r="ATI1" s="143"/>
      <c r="ATJ1" s="143"/>
      <c r="ATK1" s="143"/>
      <c r="ATL1" s="143"/>
      <c r="ATM1" s="143"/>
      <c r="ATN1" s="143"/>
      <c r="ATO1" s="143"/>
      <c r="ATP1" s="143"/>
      <c r="ATQ1" s="143"/>
      <c r="ATR1" s="143"/>
      <c r="ATS1" s="143"/>
      <c r="ATT1" s="143"/>
      <c r="ATU1" s="143"/>
      <c r="ATV1" s="143"/>
      <c r="ATW1" s="143"/>
      <c r="ATX1" s="143"/>
      <c r="ATY1" s="143"/>
      <c r="ATZ1" s="143"/>
      <c r="AUA1" s="143"/>
      <c r="AUB1" s="143"/>
      <c r="AUC1" s="143"/>
      <c r="AUD1" s="143"/>
      <c r="AUE1" s="143"/>
      <c r="AUF1" s="143"/>
      <c r="AUG1" s="143"/>
      <c r="AUH1" s="143"/>
      <c r="AUI1" s="143"/>
      <c r="AUJ1" s="143"/>
      <c r="AUK1" s="143"/>
      <c r="AUL1" s="143"/>
      <c r="AUM1" s="143"/>
      <c r="AUN1" s="143"/>
      <c r="AUO1" s="143"/>
      <c r="AUP1" s="143"/>
      <c r="AUQ1" s="143"/>
      <c r="AUR1" s="143"/>
      <c r="AUS1" s="143"/>
      <c r="AUT1" s="143"/>
      <c r="AUU1" s="143"/>
      <c r="AUV1" s="143"/>
      <c r="AUW1" s="143"/>
      <c r="AUX1" s="143"/>
      <c r="AUY1" s="143"/>
      <c r="AUZ1" s="143"/>
      <c r="AVA1" s="143"/>
      <c r="AVB1" s="143"/>
      <c r="AVC1" s="143"/>
      <c r="AVD1" s="143"/>
      <c r="AVE1" s="143"/>
      <c r="AVF1" s="143"/>
      <c r="AVG1" s="143"/>
      <c r="AVH1" s="143"/>
      <c r="AVI1" s="143"/>
      <c r="AVJ1" s="143"/>
      <c r="AVK1" s="143"/>
      <c r="AVL1" s="143"/>
      <c r="AVM1" s="143"/>
      <c r="AVN1" s="143"/>
      <c r="AVO1" s="143"/>
      <c r="AVP1" s="143"/>
      <c r="AVQ1" s="143"/>
      <c r="AVR1" s="143"/>
      <c r="AVS1" s="143"/>
      <c r="AVT1" s="143"/>
      <c r="AVU1" s="143"/>
      <c r="AVV1" s="143"/>
      <c r="AVW1" s="143"/>
      <c r="AVX1" s="143"/>
      <c r="AVY1" s="143"/>
      <c r="AVZ1" s="143"/>
      <c r="AWA1" s="143"/>
      <c r="AWB1" s="143"/>
      <c r="AWC1" s="143"/>
      <c r="AWD1" s="143"/>
      <c r="AWE1" s="143"/>
      <c r="AWF1" s="143"/>
      <c r="AWG1" s="143"/>
      <c r="AWH1" s="143"/>
      <c r="AWI1" s="143"/>
      <c r="AWJ1" s="143"/>
      <c r="AWK1" s="143"/>
      <c r="AWL1" s="143"/>
      <c r="AWM1" s="143"/>
      <c r="AWN1" s="143"/>
      <c r="AWO1" s="143"/>
      <c r="AWP1" s="143"/>
      <c r="AWQ1" s="143"/>
      <c r="AWR1" s="143"/>
      <c r="AWS1" s="143"/>
      <c r="AWT1" s="143"/>
      <c r="AWU1" s="143"/>
      <c r="AWV1" s="143"/>
      <c r="AWW1" s="143"/>
      <c r="AWX1" s="143"/>
      <c r="AWY1" s="143"/>
      <c r="AWZ1" s="143"/>
      <c r="AXA1" s="143"/>
      <c r="AXB1" s="143"/>
      <c r="AXC1" s="143"/>
      <c r="AXD1" s="143"/>
      <c r="AXE1" s="143"/>
      <c r="AXF1" s="143"/>
      <c r="AXG1" s="143"/>
      <c r="AXH1" s="143"/>
      <c r="AXI1" s="143"/>
      <c r="AXJ1" s="143"/>
      <c r="AXK1" s="143"/>
      <c r="AXL1" s="143"/>
      <c r="AXM1" s="143"/>
      <c r="AXN1" s="143"/>
      <c r="AXO1" s="143"/>
      <c r="AXP1" s="143"/>
      <c r="AXQ1" s="143"/>
      <c r="AXR1" s="143"/>
      <c r="AXS1" s="143"/>
      <c r="AXT1" s="143"/>
      <c r="AXU1" s="143"/>
      <c r="AXV1" s="143"/>
      <c r="AXW1" s="143"/>
      <c r="AXX1" s="143"/>
      <c r="AXY1" s="143"/>
      <c r="AXZ1" s="143"/>
      <c r="AYA1" s="143"/>
      <c r="AYB1" s="143"/>
      <c r="AYC1" s="143"/>
      <c r="AYD1" s="143"/>
      <c r="AYE1" s="143"/>
      <c r="AYF1" s="143"/>
      <c r="AYG1" s="143"/>
      <c r="AYH1" s="143"/>
      <c r="AYI1" s="143"/>
      <c r="AYJ1" s="143"/>
      <c r="AYK1" s="143"/>
      <c r="AYL1" s="143"/>
      <c r="AYM1" s="143"/>
      <c r="AYN1" s="143"/>
      <c r="AYO1" s="143"/>
      <c r="AYP1" s="143"/>
      <c r="AYQ1" s="143"/>
      <c r="AYR1" s="143"/>
      <c r="AYS1" s="143"/>
      <c r="AYT1" s="143"/>
      <c r="AYU1" s="143"/>
      <c r="AYV1" s="143"/>
      <c r="AYW1" s="143"/>
      <c r="AYX1" s="143"/>
      <c r="AYY1" s="143"/>
      <c r="AYZ1" s="143"/>
      <c r="AZA1" s="143"/>
      <c r="AZB1" s="143"/>
      <c r="AZC1" s="143"/>
      <c r="AZD1" s="143"/>
      <c r="AZE1" s="143"/>
      <c r="AZF1" s="143"/>
      <c r="AZG1" s="143"/>
      <c r="AZH1" s="143"/>
      <c r="AZI1" s="143"/>
      <c r="AZJ1" s="143"/>
      <c r="AZK1" s="143"/>
      <c r="AZL1" s="143"/>
      <c r="AZM1" s="143"/>
      <c r="AZN1" s="143"/>
      <c r="AZO1" s="143"/>
      <c r="AZP1" s="143"/>
      <c r="AZQ1" s="143"/>
      <c r="AZR1" s="143"/>
      <c r="AZS1" s="143"/>
      <c r="AZT1" s="143"/>
      <c r="AZU1" s="143"/>
      <c r="AZV1" s="143"/>
      <c r="AZW1" s="143"/>
      <c r="AZX1" s="143"/>
      <c r="AZY1" s="143"/>
      <c r="AZZ1" s="143"/>
      <c r="BAA1" s="143"/>
      <c r="BAB1" s="143"/>
      <c r="BAC1" s="143"/>
      <c r="BAD1" s="143"/>
      <c r="BAE1" s="143"/>
      <c r="BAF1" s="143"/>
      <c r="BAG1" s="143"/>
      <c r="BAH1" s="143"/>
      <c r="BAI1" s="143"/>
      <c r="BAJ1" s="143"/>
      <c r="BAK1" s="143"/>
      <c r="BAL1" s="143"/>
      <c r="BAM1" s="143"/>
      <c r="BAN1" s="143"/>
      <c r="BAO1" s="143"/>
      <c r="BAP1" s="143"/>
      <c r="BAQ1" s="143"/>
      <c r="BAR1" s="143"/>
      <c r="BAS1" s="143"/>
      <c r="BAT1" s="143"/>
      <c r="BAU1" s="143"/>
      <c r="BAV1" s="143"/>
      <c r="BAW1" s="143"/>
      <c r="BAX1" s="143"/>
      <c r="BAY1" s="143"/>
      <c r="BAZ1" s="143"/>
      <c r="BBA1" s="143"/>
      <c r="BBB1" s="143"/>
      <c r="BBC1" s="143"/>
      <c r="BBD1" s="143"/>
      <c r="BBE1" s="143"/>
      <c r="BBF1" s="143"/>
      <c r="BBG1" s="143"/>
      <c r="BBH1" s="143"/>
      <c r="BBI1" s="143"/>
      <c r="BBJ1" s="143"/>
      <c r="BBK1" s="143"/>
      <c r="BBL1" s="143"/>
      <c r="BBM1" s="143"/>
      <c r="BBN1" s="143"/>
      <c r="BBO1" s="143"/>
      <c r="BBP1" s="143"/>
      <c r="BBQ1" s="143"/>
      <c r="BBR1" s="143"/>
      <c r="BBS1" s="143"/>
      <c r="BBT1" s="143"/>
      <c r="BBU1" s="143"/>
      <c r="BBV1" s="143"/>
      <c r="BBW1" s="143"/>
      <c r="BBX1" s="143"/>
      <c r="BBY1" s="143"/>
      <c r="BBZ1" s="143"/>
      <c r="BCA1" s="143"/>
      <c r="BCB1" s="143"/>
      <c r="BCC1" s="143"/>
      <c r="BCD1" s="143"/>
      <c r="BCE1" s="143"/>
      <c r="BCF1" s="143"/>
      <c r="BCG1" s="143"/>
      <c r="BCH1" s="143"/>
      <c r="BCI1" s="143"/>
      <c r="BCJ1" s="143"/>
      <c r="BCK1" s="143"/>
      <c r="BCL1" s="143"/>
      <c r="BCM1" s="143"/>
      <c r="BCN1" s="143"/>
      <c r="BCO1" s="143"/>
      <c r="BCP1" s="143"/>
      <c r="BCQ1" s="143"/>
      <c r="BCR1" s="143"/>
      <c r="BCS1" s="143"/>
      <c r="BCT1" s="143"/>
      <c r="BCU1" s="143"/>
      <c r="BCV1" s="143"/>
      <c r="BCW1" s="143"/>
      <c r="BCX1" s="143"/>
      <c r="BCY1" s="143"/>
      <c r="BCZ1" s="143"/>
      <c r="BDA1" s="143"/>
      <c r="BDB1" s="143"/>
      <c r="BDC1" s="143"/>
      <c r="BDD1" s="143"/>
      <c r="BDE1" s="143"/>
      <c r="BDF1" s="143"/>
      <c r="BDG1" s="143"/>
      <c r="BDH1" s="143"/>
      <c r="BDI1" s="143"/>
      <c r="BDJ1" s="143"/>
      <c r="BDK1" s="143"/>
      <c r="BDL1" s="143"/>
      <c r="BDM1" s="143"/>
      <c r="BDN1" s="143"/>
      <c r="BDO1" s="143"/>
      <c r="BDP1" s="143"/>
      <c r="BDQ1" s="143"/>
      <c r="BDR1" s="143"/>
      <c r="BDS1" s="143"/>
      <c r="BDT1" s="143"/>
      <c r="BDU1" s="143"/>
      <c r="BDV1" s="143"/>
      <c r="BDW1" s="143"/>
      <c r="BDX1" s="143"/>
      <c r="BDY1" s="143"/>
      <c r="BDZ1" s="143"/>
      <c r="BEA1" s="143"/>
      <c r="BEB1" s="143"/>
      <c r="BEC1" s="143"/>
      <c r="BED1" s="143"/>
      <c r="BEE1" s="143"/>
      <c r="BEF1" s="143"/>
      <c r="BEG1" s="143"/>
      <c r="BEH1" s="143"/>
      <c r="BEI1" s="143"/>
      <c r="BEJ1" s="143"/>
      <c r="BEK1" s="143"/>
      <c r="BEL1" s="143"/>
      <c r="BEM1" s="143"/>
      <c r="BEN1" s="143"/>
      <c r="BEO1" s="143"/>
      <c r="BEP1" s="143"/>
      <c r="BEQ1" s="143"/>
      <c r="BER1" s="143"/>
      <c r="BES1" s="143"/>
      <c r="BET1" s="143"/>
      <c r="BEU1" s="143"/>
      <c r="BEV1" s="143"/>
      <c r="BEW1" s="143"/>
      <c r="BEX1" s="143"/>
      <c r="BEY1" s="143"/>
      <c r="BEZ1" s="143"/>
      <c r="BFA1" s="143"/>
      <c r="BFB1" s="143"/>
      <c r="BFC1" s="143"/>
      <c r="BFD1" s="143"/>
      <c r="BFE1" s="143"/>
      <c r="BFF1" s="143"/>
      <c r="BFG1" s="143"/>
      <c r="BFH1" s="143"/>
      <c r="BFI1" s="143"/>
      <c r="BFJ1" s="143"/>
      <c r="BFK1" s="143"/>
      <c r="BFL1" s="143"/>
      <c r="BFM1" s="143"/>
      <c r="BFN1" s="143"/>
      <c r="BFO1" s="143"/>
      <c r="BFP1" s="143"/>
      <c r="BFQ1" s="143"/>
      <c r="BFR1" s="143"/>
      <c r="BFS1" s="143"/>
      <c r="BFT1" s="143"/>
      <c r="BFU1" s="143"/>
      <c r="BFV1" s="143"/>
      <c r="BFW1" s="143"/>
      <c r="BFX1" s="143"/>
      <c r="BFY1" s="143"/>
      <c r="BFZ1" s="143"/>
      <c r="BGA1" s="143"/>
      <c r="BGB1" s="143"/>
      <c r="BGC1" s="143"/>
      <c r="BGD1" s="143"/>
      <c r="BGE1" s="143"/>
      <c r="BGF1" s="143"/>
      <c r="BGG1" s="143"/>
      <c r="BGH1" s="143"/>
      <c r="BGI1" s="143"/>
      <c r="BGJ1" s="143"/>
      <c r="BGK1" s="143"/>
      <c r="BGL1" s="143"/>
      <c r="BGM1" s="143"/>
      <c r="BGN1" s="143"/>
      <c r="BGO1" s="143"/>
      <c r="BGP1" s="143"/>
      <c r="BGQ1" s="143"/>
      <c r="BGR1" s="143"/>
      <c r="BGS1" s="143"/>
      <c r="BGT1" s="143"/>
      <c r="BGU1" s="143"/>
      <c r="BGV1" s="143"/>
      <c r="BGW1" s="143"/>
      <c r="BGX1" s="143"/>
      <c r="BGY1" s="143"/>
      <c r="BGZ1" s="143"/>
      <c r="BHA1" s="143"/>
      <c r="BHB1" s="143"/>
      <c r="BHC1" s="143"/>
      <c r="BHD1" s="143"/>
      <c r="BHE1" s="143"/>
      <c r="BHF1" s="143"/>
      <c r="BHG1" s="143"/>
      <c r="BHH1" s="143"/>
      <c r="BHI1" s="143"/>
      <c r="BHJ1" s="143"/>
      <c r="BHK1" s="143"/>
      <c r="BHL1" s="143"/>
      <c r="BHM1" s="143"/>
      <c r="BHN1" s="143"/>
      <c r="BHO1" s="143"/>
      <c r="BHP1" s="143"/>
      <c r="BHQ1" s="143"/>
      <c r="BHR1" s="143"/>
      <c r="BHS1" s="143"/>
      <c r="BHT1" s="143"/>
      <c r="BHU1" s="143"/>
      <c r="BHV1" s="143"/>
      <c r="BHW1" s="143"/>
      <c r="BHX1" s="143"/>
      <c r="BHY1" s="143"/>
      <c r="BHZ1" s="143"/>
      <c r="BIA1" s="143"/>
      <c r="BIB1" s="143"/>
      <c r="BIC1" s="143"/>
      <c r="BID1" s="143"/>
      <c r="BIE1" s="143"/>
      <c r="BIF1" s="143"/>
      <c r="BIG1" s="143"/>
      <c r="BIH1" s="143"/>
      <c r="BII1" s="143"/>
      <c r="BIJ1" s="143"/>
      <c r="BIK1" s="143"/>
      <c r="BIL1" s="143"/>
      <c r="BIM1" s="143"/>
      <c r="BIN1" s="143"/>
      <c r="BIO1" s="143"/>
      <c r="BIP1" s="143"/>
      <c r="BIQ1" s="143"/>
      <c r="BIR1" s="143"/>
      <c r="BIS1" s="143"/>
      <c r="BIT1" s="143"/>
      <c r="BIU1" s="143"/>
      <c r="BIV1" s="143"/>
      <c r="BIW1" s="143"/>
      <c r="BIX1" s="143"/>
      <c r="BIY1" s="143"/>
      <c r="BIZ1" s="143"/>
      <c r="BJA1" s="143"/>
      <c r="BJB1" s="143"/>
      <c r="BJC1" s="143"/>
      <c r="BJD1" s="143"/>
      <c r="BJE1" s="143"/>
      <c r="BJF1" s="143"/>
      <c r="BJG1" s="143"/>
      <c r="BJH1" s="143"/>
      <c r="BJI1" s="143"/>
      <c r="BJJ1" s="143"/>
      <c r="BJK1" s="143"/>
      <c r="BJL1" s="143"/>
      <c r="BJM1" s="143"/>
      <c r="BJN1" s="143"/>
      <c r="BJO1" s="143"/>
      <c r="BJP1" s="143"/>
      <c r="BJQ1" s="143"/>
      <c r="BJR1" s="143"/>
      <c r="BJS1" s="143"/>
      <c r="BJT1" s="143"/>
      <c r="BJU1" s="143"/>
      <c r="BJV1" s="143"/>
      <c r="BJW1" s="143"/>
      <c r="BJX1" s="143"/>
      <c r="BJY1" s="143"/>
      <c r="BJZ1" s="143"/>
      <c r="BKA1" s="143"/>
      <c r="BKB1" s="143"/>
      <c r="BKC1" s="143"/>
      <c r="BKD1" s="143"/>
      <c r="BKE1" s="143"/>
      <c r="BKF1" s="143"/>
      <c r="BKG1" s="143"/>
      <c r="BKH1" s="143"/>
      <c r="BKI1" s="143"/>
      <c r="BKJ1" s="143"/>
      <c r="BKK1" s="143"/>
      <c r="BKL1" s="143"/>
      <c r="BKM1" s="143"/>
      <c r="BKN1" s="143"/>
      <c r="BKO1" s="143"/>
      <c r="BKP1" s="143"/>
      <c r="BKQ1" s="143"/>
      <c r="BKR1" s="143"/>
      <c r="BKS1" s="143"/>
      <c r="BKT1" s="143"/>
      <c r="BKU1" s="143"/>
      <c r="BKV1" s="143"/>
      <c r="BKW1" s="143"/>
      <c r="BKX1" s="143"/>
      <c r="BKY1" s="143"/>
      <c r="BKZ1" s="143"/>
      <c r="BLA1" s="143"/>
      <c r="BLB1" s="143"/>
      <c r="BLC1" s="143"/>
      <c r="BLD1" s="143"/>
      <c r="BLE1" s="143"/>
      <c r="BLF1" s="143"/>
      <c r="BLG1" s="143"/>
      <c r="BLH1" s="143"/>
      <c r="BLI1" s="143"/>
      <c r="BLJ1" s="143"/>
      <c r="BLK1" s="143"/>
      <c r="BLL1" s="143"/>
      <c r="BLM1" s="143"/>
      <c r="BLN1" s="143"/>
      <c r="BLO1" s="143"/>
      <c r="BLP1" s="143"/>
      <c r="BLQ1" s="143"/>
      <c r="BLR1" s="143"/>
      <c r="BLS1" s="143"/>
      <c r="BLT1" s="143"/>
      <c r="BLU1" s="143"/>
      <c r="BLV1" s="143"/>
      <c r="BLW1" s="143"/>
      <c r="BLX1" s="143"/>
      <c r="BLY1" s="143"/>
      <c r="BLZ1" s="143"/>
    </row>
    <row r="2" spans="1:1690" s="144" customFormat="1" ht="0.95" customHeight="1" x14ac:dyDescent="0.2">
      <c r="A2" s="162"/>
      <c r="B2" s="159"/>
      <c r="C2" s="159"/>
      <c r="D2" s="142"/>
      <c r="E2" s="142"/>
      <c r="F2" s="142"/>
      <c r="G2" s="142"/>
      <c r="H2" s="150"/>
      <c r="I2" s="163"/>
      <c r="J2" s="142"/>
      <c r="K2" s="161"/>
      <c r="L2" s="161"/>
      <c r="M2" s="161"/>
      <c r="N2" s="161"/>
      <c r="O2" s="161"/>
      <c r="P2" s="161"/>
      <c r="Q2" s="161"/>
      <c r="R2" s="161"/>
      <c r="S2" s="161"/>
      <c r="T2" s="143"/>
      <c r="U2" s="143"/>
      <c r="V2" s="143"/>
      <c r="W2" s="143"/>
      <c r="X2" s="143"/>
      <c r="Y2" s="143"/>
      <c r="Z2" s="143"/>
      <c r="AA2" s="143"/>
      <c r="AB2" s="143"/>
      <c r="AC2" s="143"/>
      <c r="AD2" s="143"/>
      <c r="AE2" s="143"/>
      <c r="AF2" s="143"/>
      <c r="AG2" s="143"/>
      <c r="AH2" s="143"/>
      <c r="AI2" s="143"/>
      <c r="AJ2" s="143"/>
      <c r="AK2" s="143"/>
      <c r="AL2" s="143"/>
      <c r="AM2" s="143"/>
      <c r="AN2" s="143"/>
      <c r="AO2" s="143"/>
      <c r="AP2" s="143"/>
      <c r="AQ2" s="143"/>
      <c r="AR2" s="143"/>
      <c r="AS2" s="143"/>
      <c r="AT2" s="143"/>
      <c r="AU2" s="143"/>
      <c r="AV2" s="143"/>
      <c r="AW2" s="143"/>
      <c r="AX2" s="143"/>
      <c r="AY2" s="143"/>
      <c r="AZ2" s="143"/>
      <c r="BA2" s="143"/>
      <c r="BB2" s="143"/>
      <c r="BC2" s="143"/>
      <c r="BD2" s="143"/>
      <c r="BE2" s="143"/>
      <c r="BF2" s="143"/>
      <c r="BG2" s="143"/>
      <c r="BH2" s="143"/>
      <c r="BI2" s="143"/>
      <c r="BJ2" s="143"/>
      <c r="BK2" s="143"/>
      <c r="BL2" s="143"/>
      <c r="BM2" s="143"/>
      <c r="BN2" s="143"/>
      <c r="BO2" s="143"/>
      <c r="BP2" s="143"/>
      <c r="BQ2" s="143"/>
      <c r="BR2" s="143"/>
      <c r="BS2" s="143"/>
      <c r="BT2" s="143"/>
      <c r="BU2" s="143"/>
      <c r="BV2" s="143"/>
      <c r="BW2" s="143"/>
      <c r="BX2" s="143"/>
      <c r="BY2" s="143"/>
      <c r="BZ2" s="143"/>
      <c r="CA2" s="143"/>
      <c r="CB2" s="143"/>
      <c r="CC2" s="143"/>
      <c r="CD2" s="143"/>
      <c r="CE2" s="143"/>
      <c r="CF2" s="143"/>
      <c r="CG2" s="143"/>
      <c r="CH2" s="143"/>
      <c r="CI2" s="143"/>
      <c r="CJ2" s="143"/>
      <c r="CK2" s="143"/>
      <c r="CL2" s="143"/>
      <c r="CM2" s="143"/>
      <c r="CN2" s="143"/>
      <c r="CO2" s="143"/>
      <c r="CP2" s="143"/>
      <c r="CQ2" s="143"/>
      <c r="CR2" s="143"/>
      <c r="CS2" s="143"/>
      <c r="CT2" s="143"/>
      <c r="CU2" s="143"/>
      <c r="CV2" s="143"/>
      <c r="CW2" s="143"/>
      <c r="CX2" s="143"/>
      <c r="CY2" s="143"/>
      <c r="CZ2" s="143"/>
      <c r="DA2" s="143"/>
      <c r="DB2" s="143"/>
      <c r="DC2" s="143"/>
      <c r="DD2" s="143"/>
      <c r="DE2" s="143"/>
      <c r="DF2" s="143"/>
      <c r="DG2" s="143"/>
      <c r="DH2" s="143"/>
      <c r="DI2" s="143"/>
      <c r="DJ2" s="143"/>
      <c r="DK2" s="143"/>
      <c r="DL2" s="143"/>
      <c r="DM2" s="143"/>
      <c r="DN2" s="143"/>
      <c r="DO2" s="143"/>
      <c r="DP2" s="143"/>
      <c r="DQ2" s="143"/>
      <c r="DR2" s="143"/>
      <c r="DS2" s="143"/>
      <c r="DT2" s="143"/>
      <c r="DU2" s="143"/>
      <c r="DV2" s="143"/>
      <c r="DW2" s="143"/>
      <c r="DX2" s="143"/>
      <c r="DY2" s="143"/>
      <c r="DZ2" s="143"/>
      <c r="EA2" s="143"/>
      <c r="EB2" s="143"/>
      <c r="EC2" s="143"/>
      <c r="ED2" s="143"/>
      <c r="EE2" s="143"/>
      <c r="EF2" s="143"/>
      <c r="EG2" s="143"/>
      <c r="EH2" s="143"/>
      <c r="EI2" s="143"/>
      <c r="EJ2" s="143"/>
      <c r="EK2" s="143"/>
      <c r="EL2" s="143"/>
      <c r="EM2" s="143"/>
      <c r="EN2" s="143"/>
      <c r="EO2" s="143"/>
      <c r="EP2" s="143"/>
      <c r="EQ2" s="143"/>
      <c r="ER2" s="143"/>
      <c r="ES2" s="143"/>
      <c r="ET2" s="143"/>
      <c r="EU2" s="143"/>
      <c r="EV2" s="143"/>
      <c r="EW2" s="143"/>
      <c r="EX2" s="143"/>
      <c r="EY2" s="143"/>
      <c r="EZ2" s="143"/>
      <c r="FA2" s="143"/>
      <c r="FB2" s="143"/>
      <c r="FC2" s="143"/>
      <c r="FD2" s="143"/>
      <c r="FE2" s="143"/>
      <c r="FF2" s="143"/>
      <c r="FG2" s="143"/>
      <c r="FH2" s="143"/>
      <c r="FI2" s="143"/>
      <c r="FJ2" s="143"/>
      <c r="FK2" s="143"/>
      <c r="FL2" s="143"/>
      <c r="FM2" s="143"/>
      <c r="FN2" s="143"/>
      <c r="FO2" s="143"/>
      <c r="FP2" s="143"/>
      <c r="FQ2" s="143"/>
      <c r="FR2" s="143"/>
      <c r="FS2" s="143"/>
      <c r="FT2" s="143"/>
      <c r="FU2" s="143"/>
      <c r="FV2" s="143"/>
      <c r="FW2" s="143"/>
      <c r="FX2" s="143"/>
      <c r="FY2" s="143"/>
      <c r="FZ2" s="143"/>
      <c r="GA2" s="143"/>
      <c r="GB2" s="143"/>
      <c r="GC2" s="143"/>
      <c r="GD2" s="143"/>
      <c r="GE2" s="143"/>
      <c r="GF2" s="143"/>
      <c r="GG2" s="143"/>
      <c r="GH2" s="143"/>
      <c r="GI2" s="143"/>
      <c r="GJ2" s="143"/>
      <c r="GK2" s="143"/>
      <c r="GL2" s="143"/>
      <c r="GM2" s="143"/>
      <c r="GN2" s="143"/>
      <c r="GO2" s="143"/>
      <c r="GP2" s="143"/>
      <c r="GQ2" s="143"/>
      <c r="GR2" s="143"/>
      <c r="GS2" s="143"/>
      <c r="GT2" s="143"/>
      <c r="GU2" s="143"/>
      <c r="GV2" s="143"/>
      <c r="GW2" s="143"/>
      <c r="GX2" s="143"/>
      <c r="GY2" s="143"/>
      <c r="GZ2" s="143"/>
      <c r="HA2" s="143"/>
      <c r="HB2" s="143"/>
      <c r="HC2" s="143"/>
      <c r="HD2" s="143"/>
      <c r="HE2" s="143"/>
      <c r="HF2" s="143"/>
      <c r="HG2" s="143"/>
      <c r="HH2" s="143"/>
      <c r="HI2" s="143"/>
      <c r="HJ2" s="143"/>
      <c r="HK2" s="143"/>
      <c r="HL2" s="143"/>
      <c r="HM2" s="143"/>
      <c r="HN2" s="143"/>
      <c r="HO2" s="143"/>
      <c r="HP2" s="143"/>
      <c r="HQ2" s="143"/>
      <c r="HR2" s="143"/>
      <c r="HS2" s="143"/>
      <c r="HT2" s="143"/>
      <c r="HU2" s="143"/>
      <c r="HV2" s="143"/>
      <c r="HW2" s="143"/>
      <c r="HX2" s="143"/>
      <c r="HY2" s="143"/>
      <c r="HZ2" s="143"/>
      <c r="IA2" s="143"/>
      <c r="IB2" s="143"/>
      <c r="IC2" s="143"/>
      <c r="ID2" s="143"/>
      <c r="IE2" s="143"/>
      <c r="IF2" s="143"/>
      <c r="IG2" s="143"/>
      <c r="IH2" s="143"/>
      <c r="II2" s="143"/>
      <c r="IJ2" s="143"/>
      <c r="IK2" s="143"/>
      <c r="IL2" s="143"/>
      <c r="IM2" s="143"/>
      <c r="IN2" s="143"/>
      <c r="IO2" s="143"/>
      <c r="IP2" s="143"/>
      <c r="IQ2" s="143"/>
      <c r="IR2" s="143"/>
      <c r="IS2" s="143"/>
      <c r="IT2" s="143"/>
      <c r="IU2" s="143"/>
      <c r="IV2" s="143"/>
      <c r="IW2" s="143"/>
      <c r="IX2" s="143"/>
      <c r="IY2" s="143"/>
      <c r="IZ2" s="143"/>
      <c r="JA2" s="143"/>
      <c r="JB2" s="143"/>
      <c r="JC2" s="143"/>
      <c r="JD2" s="143"/>
      <c r="JE2" s="143"/>
      <c r="JF2" s="143"/>
      <c r="JG2" s="143"/>
      <c r="JH2" s="143"/>
      <c r="JI2" s="143"/>
      <c r="JJ2" s="143"/>
      <c r="JK2" s="143"/>
      <c r="JL2" s="143"/>
      <c r="JM2" s="143"/>
      <c r="JN2" s="143"/>
      <c r="JO2" s="143"/>
      <c r="JP2" s="143"/>
      <c r="JQ2" s="143"/>
      <c r="JR2" s="143"/>
      <c r="JS2" s="143"/>
      <c r="JT2" s="143"/>
      <c r="JU2" s="143"/>
      <c r="JV2" s="143"/>
      <c r="JW2" s="143"/>
      <c r="JX2" s="143"/>
      <c r="JY2" s="143"/>
      <c r="JZ2" s="143"/>
      <c r="KA2" s="143"/>
      <c r="KB2" s="143"/>
      <c r="KC2" s="143"/>
      <c r="KD2" s="143"/>
      <c r="KE2" s="143"/>
      <c r="KF2" s="143"/>
      <c r="KG2" s="143"/>
      <c r="KH2" s="143"/>
      <c r="KI2" s="143"/>
      <c r="KJ2" s="143"/>
      <c r="KK2" s="143"/>
      <c r="KL2" s="143"/>
      <c r="KM2" s="143"/>
      <c r="KN2" s="143"/>
      <c r="KO2" s="143"/>
      <c r="KP2" s="143"/>
      <c r="KQ2" s="143"/>
      <c r="KR2" s="143"/>
      <c r="KS2" s="143"/>
      <c r="KT2" s="143"/>
      <c r="KU2" s="143"/>
      <c r="KV2" s="143"/>
      <c r="KW2" s="143"/>
      <c r="KX2" s="143"/>
      <c r="KY2" s="143"/>
      <c r="KZ2" s="143"/>
      <c r="LA2" s="143"/>
      <c r="LB2" s="143"/>
      <c r="LC2" s="143"/>
      <c r="LD2" s="143"/>
      <c r="LE2" s="143"/>
      <c r="LF2" s="143"/>
      <c r="LG2" s="143"/>
      <c r="LH2" s="143"/>
      <c r="LI2" s="143"/>
      <c r="LJ2" s="143"/>
      <c r="LK2" s="143"/>
      <c r="LL2" s="143"/>
      <c r="LM2" s="143"/>
      <c r="LN2" s="143"/>
      <c r="LO2" s="143"/>
      <c r="LP2" s="143"/>
      <c r="LQ2" s="143"/>
      <c r="LR2" s="143"/>
      <c r="LS2" s="143"/>
      <c r="LT2" s="143"/>
      <c r="LU2" s="143"/>
      <c r="LV2" s="143"/>
      <c r="LW2" s="143"/>
      <c r="LX2" s="143"/>
      <c r="LY2" s="143"/>
      <c r="LZ2" s="143"/>
      <c r="MA2" s="143"/>
      <c r="MB2" s="143"/>
      <c r="MC2" s="143"/>
      <c r="MD2" s="143"/>
      <c r="ME2" s="143"/>
      <c r="MF2" s="143"/>
      <c r="MG2" s="143"/>
      <c r="MH2" s="143"/>
      <c r="MI2" s="143"/>
      <c r="MJ2" s="143"/>
      <c r="MK2" s="143"/>
      <c r="ML2" s="143"/>
      <c r="MM2" s="143"/>
      <c r="MN2" s="143"/>
      <c r="MO2" s="143"/>
      <c r="MP2" s="143"/>
      <c r="MQ2" s="143"/>
      <c r="MR2" s="143"/>
      <c r="MS2" s="143"/>
      <c r="MT2" s="143"/>
      <c r="MU2" s="143"/>
      <c r="MV2" s="143"/>
      <c r="MW2" s="143"/>
      <c r="MX2" s="143"/>
      <c r="MY2" s="143"/>
      <c r="MZ2" s="143"/>
      <c r="NA2" s="143"/>
      <c r="NB2" s="143"/>
      <c r="NC2" s="143"/>
      <c r="ND2" s="143"/>
      <c r="NE2" s="143"/>
      <c r="NF2" s="143"/>
      <c r="NG2" s="143"/>
      <c r="NH2" s="143"/>
      <c r="NI2" s="143"/>
      <c r="NJ2" s="143"/>
      <c r="NK2" s="143"/>
      <c r="NL2" s="143"/>
      <c r="NM2" s="143"/>
      <c r="NN2" s="143"/>
      <c r="NO2" s="143"/>
      <c r="NP2" s="143"/>
      <c r="NQ2" s="143"/>
      <c r="NR2" s="143"/>
      <c r="NS2" s="143"/>
      <c r="NT2" s="143"/>
      <c r="NU2" s="143"/>
      <c r="NV2" s="143"/>
      <c r="NW2" s="143"/>
      <c r="NX2" s="143"/>
      <c r="NY2" s="143"/>
      <c r="NZ2" s="143"/>
      <c r="OA2" s="143"/>
      <c r="OB2" s="143"/>
      <c r="OC2" s="143"/>
      <c r="OD2" s="143"/>
      <c r="OE2" s="143"/>
      <c r="OF2" s="143"/>
      <c r="OG2" s="143"/>
      <c r="OH2" s="143"/>
      <c r="OI2" s="143"/>
      <c r="OJ2" s="143"/>
      <c r="OK2" s="143"/>
      <c r="OL2" s="143"/>
      <c r="OM2" s="143"/>
      <c r="ON2" s="143"/>
      <c r="OO2" s="143"/>
      <c r="OP2" s="143"/>
      <c r="OQ2" s="143"/>
      <c r="OR2" s="143"/>
      <c r="OS2" s="143"/>
      <c r="OT2" s="143"/>
      <c r="OU2" s="143"/>
      <c r="OV2" s="143"/>
      <c r="OW2" s="143"/>
      <c r="OX2" s="143"/>
      <c r="OY2" s="143"/>
      <c r="OZ2" s="143"/>
      <c r="PA2" s="143"/>
      <c r="PB2" s="143"/>
      <c r="PC2" s="143"/>
      <c r="PD2" s="143"/>
      <c r="PE2" s="143"/>
      <c r="PF2" s="143"/>
      <c r="PG2" s="143"/>
      <c r="PH2" s="143"/>
      <c r="PI2" s="143"/>
      <c r="PJ2" s="143"/>
      <c r="PK2" s="143"/>
      <c r="PL2" s="143"/>
      <c r="PM2" s="143"/>
      <c r="PN2" s="143"/>
      <c r="PO2" s="143"/>
      <c r="PP2" s="143"/>
      <c r="PQ2" s="143"/>
      <c r="PR2" s="143"/>
      <c r="PS2" s="143"/>
      <c r="PT2" s="143"/>
      <c r="PU2" s="143"/>
      <c r="PV2" s="143"/>
      <c r="PW2" s="143"/>
      <c r="PX2" s="143"/>
      <c r="PY2" s="143"/>
      <c r="PZ2" s="143"/>
      <c r="QA2" s="143"/>
      <c r="QB2" s="143"/>
      <c r="QC2" s="143"/>
      <c r="QD2" s="143"/>
      <c r="QE2" s="143"/>
      <c r="QF2" s="143"/>
      <c r="QG2" s="143"/>
      <c r="QH2" s="143"/>
      <c r="QI2" s="143"/>
      <c r="QJ2" s="143"/>
      <c r="QK2" s="143"/>
      <c r="QL2" s="143"/>
      <c r="QM2" s="143"/>
      <c r="QN2" s="143"/>
      <c r="QO2" s="143"/>
      <c r="QP2" s="143"/>
      <c r="QQ2" s="143"/>
      <c r="QR2" s="143"/>
      <c r="QS2" s="143"/>
      <c r="QT2" s="143"/>
      <c r="QU2" s="143"/>
      <c r="QV2" s="143"/>
      <c r="QW2" s="143"/>
      <c r="QX2" s="143"/>
      <c r="QY2" s="143"/>
      <c r="QZ2" s="143"/>
      <c r="RA2" s="143"/>
      <c r="RB2" s="143"/>
      <c r="RC2" s="143"/>
      <c r="RD2" s="143"/>
      <c r="RE2" s="143"/>
      <c r="RF2" s="143"/>
      <c r="RG2" s="143"/>
      <c r="RH2" s="143"/>
      <c r="RI2" s="143"/>
      <c r="RJ2" s="143"/>
      <c r="RK2" s="143"/>
      <c r="RL2" s="143"/>
      <c r="RM2" s="143"/>
      <c r="RN2" s="143"/>
      <c r="RO2" s="143"/>
      <c r="RP2" s="143"/>
      <c r="RQ2" s="143"/>
      <c r="RR2" s="143"/>
      <c r="RS2" s="143"/>
      <c r="RT2" s="143"/>
      <c r="RU2" s="143"/>
      <c r="RV2" s="143"/>
      <c r="RW2" s="143"/>
      <c r="RX2" s="143"/>
      <c r="RY2" s="143"/>
      <c r="RZ2" s="143"/>
      <c r="SA2" s="143"/>
      <c r="SB2" s="143"/>
      <c r="SC2" s="143"/>
      <c r="SD2" s="143"/>
      <c r="SE2" s="143"/>
      <c r="SF2" s="143"/>
      <c r="SG2" s="143"/>
      <c r="SH2" s="143"/>
      <c r="SI2" s="143"/>
      <c r="SJ2" s="143"/>
      <c r="SK2" s="143"/>
      <c r="SL2" s="143"/>
      <c r="SM2" s="143"/>
      <c r="SN2" s="143"/>
      <c r="SO2" s="143"/>
      <c r="SP2" s="143"/>
      <c r="SQ2" s="143"/>
      <c r="SR2" s="143"/>
      <c r="SS2" s="143"/>
      <c r="ST2" s="143"/>
      <c r="SU2" s="143"/>
      <c r="SV2" s="143"/>
      <c r="SW2" s="143"/>
      <c r="SX2" s="143"/>
      <c r="SY2" s="143"/>
      <c r="SZ2" s="143"/>
      <c r="TA2" s="143"/>
      <c r="TB2" s="143"/>
      <c r="TC2" s="143"/>
      <c r="TD2" s="143"/>
      <c r="TE2" s="143"/>
      <c r="TF2" s="143"/>
      <c r="TG2" s="143"/>
      <c r="TH2" s="143"/>
      <c r="TI2" s="143"/>
      <c r="TJ2" s="143"/>
      <c r="TK2" s="143"/>
      <c r="TL2" s="143"/>
      <c r="TM2" s="143"/>
      <c r="TN2" s="143"/>
      <c r="TO2" s="143"/>
      <c r="TP2" s="143"/>
      <c r="TQ2" s="143"/>
      <c r="TR2" s="143"/>
      <c r="TS2" s="143"/>
      <c r="TT2" s="143"/>
      <c r="TU2" s="143"/>
      <c r="TV2" s="143"/>
      <c r="TW2" s="143"/>
      <c r="TX2" s="143"/>
      <c r="TY2" s="143"/>
      <c r="TZ2" s="143"/>
      <c r="UA2" s="143"/>
      <c r="UB2" s="143"/>
      <c r="UC2" s="143"/>
      <c r="UD2" s="143"/>
      <c r="UE2" s="143"/>
      <c r="UF2" s="143"/>
      <c r="UG2" s="143"/>
      <c r="UH2" s="143"/>
      <c r="UI2" s="143"/>
      <c r="UJ2" s="143"/>
      <c r="UK2" s="143"/>
      <c r="UL2" s="143"/>
      <c r="UM2" s="143"/>
      <c r="UN2" s="143"/>
      <c r="UO2" s="143"/>
      <c r="UP2" s="143"/>
      <c r="UQ2" s="143"/>
      <c r="UR2" s="143"/>
      <c r="US2" s="143"/>
      <c r="UT2" s="143"/>
      <c r="UU2" s="143"/>
      <c r="UV2" s="143"/>
      <c r="UW2" s="143"/>
      <c r="UX2" s="143"/>
      <c r="UY2" s="143"/>
      <c r="UZ2" s="143"/>
      <c r="VA2" s="143"/>
      <c r="VB2" s="143"/>
      <c r="VC2" s="143"/>
      <c r="VD2" s="143"/>
      <c r="VE2" s="143"/>
      <c r="VF2" s="143"/>
      <c r="VG2" s="143"/>
      <c r="VH2" s="143"/>
      <c r="VI2" s="143"/>
      <c r="VJ2" s="143"/>
      <c r="VK2" s="143"/>
      <c r="VL2" s="143"/>
      <c r="VM2" s="143"/>
      <c r="VN2" s="143"/>
      <c r="VO2" s="143"/>
      <c r="VP2" s="143"/>
      <c r="VQ2" s="143"/>
      <c r="VR2" s="143"/>
      <c r="VS2" s="143"/>
      <c r="VT2" s="143"/>
      <c r="VU2" s="143"/>
      <c r="VV2" s="143"/>
      <c r="VW2" s="143"/>
      <c r="VX2" s="143"/>
      <c r="VY2" s="143"/>
      <c r="VZ2" s="143"/>
      <c r="WA2" s="143"/>
      <c r="WB2" s="143"/>
      <c r="WC2" s="143"/>
      <c r="WD2" s="143"/>
      <c r="WE2" s="143"/>
      <c r="WF2" s="143"/>
      <c r="WG2" s="143"/>
      <c r="WH2" s="143"/>
      <c r="WI2" s="143"/>
      <c r="WJ2" s="143"/>
      <c r="WK2" s="143"/>
      <c r="WL2" s="143"/>
      <c r="WM2" s="143"/>
      <c r="WN2" s="143"/>
      <c r="WO2" s="143"/>
      <c r="WP2" s="143"/>
      <c r="WQ2" s="143"/>
      <c r="WR2" s="143"/>
      <c r="WS2" s="143"/>
      <c r="WT2" s="143"/>
      <c r="WU2" s="143"/>
      <c r="WV2" s="143"/>
      <c r="WW2" s="143"/>
      <c r="WX2" s="143"/>
      <c r="WY2" s="143"/>
      <c r="WZ2" s="143"/>
      <c r="XA2" s="143"/>
      <c r="XB2" s="143"/>
      <c r="XC2" s="143"/>
      <c r="XD2" s="143"/>
      <c r="XE2" s="143"/>
      <c r="XF2" s="143"/>
      <c r="XG2" s="143"/>
      <c r="XH2" s="143"/>
      <c r="XI2" s="143"/>
      <c r="XJ2" s="143"/>
      <c r="XK2" s="143"/>
      <c r="XL2" s="143"/>
      <c r="XM2" s="143"/>
      <c r="XN2" s="143"/>
      <c r="XO2" s="143"/>
      <c r="XP2" s="143"/>
      <c r="XQ2" s="143"/>
      <c r="XR2" s="143"/>
      <c r="XS2" s="143"/>
      <c r="XT2" s="143"/>
      <c r="XU2" s="143"/>
      <c r="XV2" s="143"/>
      <c r="XW2" s="143"/>
      <c r="XX2" s="143"/>
      <c r="XY2" s="143"/>
      <c r="XZ2" s="143"/>
      <c r="YA2" s="143"/>
      <c r="YB2" s="143"/>
      <c r="YC2" s="143"/>
      <c r="YD2" s="143"/>
      <c r="YE2" s="143"/>
      <c r="YF2" s="143"/>
      <c r="YG2" s="143"/>
      <c r="YH2" s="143"/>
      <c r="YI2" s="143"/>
      <c r="YJ2" s="143"/>
      <c r="YK2" s="143"/>
      <c r="YL2" s="143"/>
      <c r="YM2" s="143"/>
      <c r="YN2" s="143"/>
      <c r="YO2" s="143"/>
      <c r="YP2" s="143"/>
      <c r="YQ2" s="143"/>
      <c r="YR2" s="143"/>
      <c r="YS2" s="143"/>
      <c r="YT2" s="143"/>
      <c r="YU2" s="143"/>
      <c r="YV2" s="143"/>
      <c r="YW2" s="143"/>
      <c r="YX2" s="143"/>
      <c r="YY2" s="143"/>
      <c r="YZ2" s="143"/>
      <c r="ZA2" s="143"/>
      <c r="ZB2" s="143"/>
      <c r="ZC2" s="143"/>
      <c r="ZD2" s="143"/>
      <c r="ZE2" s="143"/>
      <c r="ZF2" s="143"/>
      <c r="ZG2" s="143"/>
      <c r="ZH2" s="143"/>
      <c r="ZI2" s="143"/>
      <c r="ZJ2" s="143"/>
      <c r="ZK2" s="143"/>
      <c r="ZL2" s="143"/>
      <c r="ZM2" s="143"/>
      <c r="ZN2" s="143"/>
      <c r="ZO2" s="143"/>
      <c r="ZP2" s="143"/>
      <c r="ZQ2" s="143"/>
      <c r="ZR2" s="143"/>
      <c r="ZS2" s="143"/>
      <c r="ZT2" s="143"/>
      <c r="ZU2" s="143"/>
      <c r="ZV2" s="143"/>
      <c r="ZW2" s="143"/>
      <c r="ZX2" s="143"/>
      <c r="ZY2" s="143"/>
      <c r="ZZ2" s="143"/>
      <c r="AAA2" s="143"/>
      <c r="AAB2" s="143"/>
      <c r="AAC2" s="143"/>
      <c r="AAD2" s="143"/>
      <c r="AAE2" s="143"/>
      <c r="AAF2" s="143"/>
      <c r="AAG2" s="143"/>
      <c r="AAH2" s="143"/>
      <c r="AAI2" s="143"/>
      <c r="AAJ2" s="143"/>
      <c r="AAK2" s="143"/>
      <c r="AAL2" s="143"/>
      <c r="AAM2" s="143"/>
      <c r="AAN2" s="143"/>
      <c r="AAO2" s="143"/>
      <c r="AAP2" s="143"/>
      <c r="AAQ2" s="143"/>
      <c r="AAR2" s="143"/>
      <c r="AAS2" s="143"/>
      <c r="AAT2" s="143"/>
      <c r="AAU2" s="143"/>
      <c r="AAV2" s="143"/>
      <c r="AAW2" s="143"/>
      <c r="AAX2" s="143"/>
      <c r="AAY2" s="143"/>
      <c r="AAZ2" s="143"/>
      <c r="ABA2" s="143"/>
      <c r="ABB2" s="143"/>
      <c r="ABC2" s="143"/>
      <c r="ABD2" s="143"/>
      <c r="ABE2" s="143"/>
      <c r="ABF2" s="143"/>
      <c r="ABG2" s="143"/>
      <c r="ABH2" s="143"/>
      <c r="ABI2" s="143"/>
      <c r="ABJ2" s="143"/>
      <c r="ABK2" s="143"/>
      <c r="ABL2" s="143"/>
      <c r="ABM2" s="143"/>
      <c r="ABN2" s="143"/>
      <c r="ABO2" s="143"/>
      <c r="ABP2" s="143"/>
      <c r="ABQ2" s="143"/>
      <c r="ABR2" s="143"/>
      <c r="ABS2" s="143"/>
      <c r="ABT2" s="143"/>
      <c r="ABU2" s="143"/>
      <c r="ABV2" s="143"/>
      <c r="ABW2" s="143"/>
      <c r="ABX2" s="143"/>
      <c r="ABY2" s="143"/>
      <c r="ABZ2" s="143"/>
      <c r="ACA2" s="143"/>
      <c r="ACB2" s="143"/>
      <c r="ACC2" s="143"/>
      <c r="ACD2" s="143"/>
      <c r="ACE2" s="143"/>
      <c r="ACF2" s="143"/>
      <c r="ACG2" s="143"/>
      <c r="ACH2" s="143"/>
      <c r="ACI2" s="143"/>
      <c r="ACJ2" s="143"/>
      <c r="ACK2" s="143"/>
      <c r="ACL2" s="143"/>
      <c r="ACM2" s="143"/>
      <c r="ACN2" s="143"/>
      <c r="ACO2" s="143"/>
      <c r="ACP2" s="143"/>
      <c r="ACQ2" s="143"/>
      <c r="ACR2" s="143"/>
      <c r="ACS2" s="143"/>
      <c r="ACT2" s="143"/>
      <c r="ACU2" s="143"/>
      <c r="ACV2" s="143"/>
      <c r="ACW2" s="143"/>
      <c r="ACX2" s="143"/>
      <c r="ACY2" s="143"/>
      <c r="ACZ2" s="143"/>
      <c r="ADA2" s="143"/>
      <c r="ADB2" s="143"/>
      <c r="ADC2" s="143"/>
      <c r="ADD2" s="143"/>
      <c r="ADE2" s="143"/>
      <c r="ADF2" s="143"/>
      <c r="ADG2" s="143"/>
      <c r="ADH2" s="143"/>
      <c r="ADI2" s="143"/>
      <c r="ADJ2" s="143"/>
      <c r="ADK2" s="143"/>
      <c r="ADL2" s="143"/>
      <c r="ADM2" s="143"/>
      <c r="ADN2" s="143"/>
      <c r="ADO2" s="143"/>
      <c r="ADP2" s="143"/>
      <c r="ADQ2" s="143"/>
      <c r="ADR2" s="143"/>
      <c r="ADS2" s="143"/>
      <c r="ADT2" s="143"/>
      <c r="ADU2" s="143"/>
      <c r="ADV2" s="143"/>
      <c r="ADW2" s="143"/>
      <c r="ADX2" s="143"/>
      <c r="ADY2" s="143"/>
      <c r="ADZ2" s="143"/>
      <c r="AEA2" s="143"/>
      <c r="AEB2" s="143"/>
      <c r="AEC2" s="143"/>
      <c r="AED2" s="143"/>
      <c r="AEE2" s="143"/>
      <c r="AEF2" s="143"/>
      <c r="AEG2" s="143"/>
      <c r="AEH2" s="143"/>
      <c r="AEI2" s="143"/>
      <c r="AEJ2" s="143"/>
      <c r="AEK2" s="143"/>
      <c r="AEL2" s="143"/>
      <c r="AEM2" s="143"/>
      <c r="AEN2" s="143"/>
      <c r="AEO2" s="143"/>
      <c r="AEP2" s="143"/>
      <c r="AEQ2" s="143"/>
      <c r="AER2" s="143"/>
      <c r="AES2" s="143"/>
      <c r="AET2" s="143"/>
      <c r="AEU2" s="143"/>
      <c r="AEV2" s="143"/>
      <c r="AEW2" s="143"/>
      <c r="AEX2" s="143"/>
      <c r="AEY2" s="143"/>
      <c r="AEZ2" s="143"/>
      <c r="AFA2" s="143"/>
      <c r="AFB2" s="143"/>
      <c r="AFC2" s="143"/>
      <c r="AFD2" s="143"/>
      <c r="AFE2" s="143"/>
      <c r="AFF2" s="143"/>
      <c r="AFG2" s="143"/>
      <c r="AFH2" s="143"/>
      <c r="AFI2" s="143"/>
      <c r="AFJ2" s="143"/>
      <c r="AFK2" s="143"/>
      <c r="AFL2" s="143"/>
      <c r="AFM2" s="143"/>
      <c r="AFN2" s="143"/>
      <c r="AFO2" s="143"/>
      <c r="AFP2" s="143"/>
      <c r="AFQ2" s="143"/>
      <c r="AFR2" s="143"/>
      <c r="AFS2" s="143"/>
      <c r="AFT2" s="143"/>
      <c r="AFU2" s="143"/>
      <c r="AFV2" s="143"/>
      <c r="AFW2" s="143"/>
      <c r="AFX2" s="143"/>
      <c r="AFY2" s="143"/>
      <c r="AFZ2" s="143"/>
      <c r="AGA2" s="143"/>
      <c r="AGB2" s="143"/>
      <c r="AGC2" s="143"/>
      <c r="AGD2" s="143"/>
      <c r="AGE2" s="143"/>
      <c r="AGF2" s="143"/>
      <c r="AGG2" s="143"/>
      <c r="AGH2" s="143"/>
      <c r="AGI2" s="143"/>
      <c r="AGJ2" s="143"/>
      <c r="AGK2" s="143"/>
      <c r="AGL2" s="143"/>
      <c r="AGM2" s="143"/>
      <c r="AGN2" s="143"/>
      <c r="AGO2" s="143"/>
      <c r="AGP2" s="143"/>
      <c r="AGQ2" s="143"/>
      <c r="AGR2" s="143"/>
      <c r="AGS2" s="143"/>
      <c r="AGT2" s="143"/>
      <c r="AGU2" s="143"/>
      <c r="AGV2" s="143"/>
      <c r="AGW2" s="143"/>
      <c r="AGX2" s="143"/>
      <c r="AGY2" s="143"/>
      <c r="AGZ2" s="143"/>
      <c r="AHA2" s="143"/>
      <c r="AHB2" s="143"/>
      <c r="AHC2" s="143"/>
      <c r="AHD2" s="143"/>
      <c r="AHE2" s="143"/>
      <c r="AHF2" s="143"/>
      <c r="AHG2" s="143"/>
      <c r="AHH2" s="143"/>
      <c r="AHI2" s="143"/>
      <c r="AHJ2" s="143"/>
      <c r="AHK2" s="143"/>
      <c r="AHL2" s="143"/>
      <c r="AHM2" s="143"/>
      <c r="AHN2" s="143"/>
      <c r="AHO2" s="143"/>
      <c r="AHP2" s="143"/>
      <c r="AHQ2" s="143"/>
      <c r="AHR2" s="143"/>
      <c r="AHS2" s="143"/>
      <c r="AHT2" s="143"/>
      <c r="AHU2" s="143"/>
      <c r="AHV2" s="143"/>
      <c r="AHW2" s="143"/>
      <c r="AHX2" s="143"/>
      <c r="AHY2" s="143"/>
      <c r="AHZ2" s="143"/>
      <c r="AIA2" s="143"/>
      <c r="AIB2" s="143"/>
      <c r="AIC2" s="143"/>
      <c r="AID2" s="143"/>
      <c r="AIE2" s="143"/>
      <c r="AIF2" s="143"/>
      <c r="AIG2" s="143"/>
      <c r="AIH2" s="143"/>
      <c r="AII2" s="143"/>
      <c r="AIJ2" s="143"/>
      <c r="AIK2" s="143"/>
      <c r="AIL2" s="143"/>
      <c r="AIM2" s="143"/>
      <c r="AIN2" s="143"/>
      <c r="AIO2" s="143"/>
      <c r="AIP2" s="143"/>
      <c r="AIQ2" s="143"/>
      <c r="AIR2" s="143"/>
      <c r="AIS2" s="143"/>
      <c r="AIT2" s="143"/>
      <c r="AIU2" s="143"/>
      <c r="AIV2" s="143"/>
      <c r="AIW2" s="143"/>
      <c r="AIX2" s="143"/>
      <c r="AIY2" s="143"/>
      <c r="AIZ2" s="143"/>
      <c r="AJA2" s="143"/>
      <c r="AJB2" s="143"/>
      <c r="AJC2" s="143"/>
      <c r="AJD2" s="143"/>
      <c r="AJE2" s="143"/>
      <c r="AJF2" s="143"/>
      <c r="AJG2" s="143"/>
      <c r="AJH2" s="143"/>
      <c r="AJI2" s="143"/>
      <c r="AJJ2" s="143"/>
      <c r="AJK2" s="143"/>
      <c r="AJL2" s="143"/>
      <c r="AJM2" s="143"/>
      <c r="AJN2" s="143"/>
      <c r="AJO2" s="143"/>
      <c r="AJP2" s="143"/>
      <c r="AJQ2" s="143"/>
      <c r="AJR2" s="143"/>
      <c r="AJS2" s="143"/>
      <c r="AJT2" s="143"/>
      <c r="AJU2" s="143"/>
      <c r="AJV2" s="143"/>
      <c r="AJW2" s="143"/>
      <c r="AJX2" s="143"/>
      <c r="AJY2" s="143"/>
      <c r="AJZ2" s="143"/>
      <c r="AKA2" s="143"/>
      <c r="AKB2" s="143"/>
      <c r="AKC2" s="143"/>
      <c r="AKD2" s="143"/>
      <c r="AKE2" s="143"/>
      <c r="AKF2" s="143"/>
      <c r="AKG2" s="143"/>
      <c r="AKH2" s="143"/>
      <c r="AKI2" s="143"/>
      <c r="AKJ2" s="143"/>
      <c r="AKK2" s="143"/>
      <c r="AKL2" s="143"/>
      <c r="AKM2" s="143"/>
      <c r="AKN2" s="143"/>
      <c r="AKO2" s="143"/>
      <c r="AKP2" s="143"/>
      <c r="AKQ2" s="143"/>
      <c r="AKR2" s="143"/>
      <c r="AKS2" s="143"/>
      <c r="AKT2" s="143"/>
      <c r="AKU2" s="143"/>
      <c r="AKV2" s="143"/>
      <c r="AKW2" s="143"/>
      <c r="AKX2" s="143"/>
      <c r="AKY2" s="143"/>
      <c r="AKZ2" s="143"/>
      <c r="ALA2" s="143"/>
      <c r="ALB2" s="143"/>
      <c r="ALC2" s="143"/>
      <c r="ALD2" s="143"/>
      <c r="ALE2" s="143"/>
      <c r="ALF2" s="143"/>
      <c r="ALG2" s="143"/>
      <c r="ALH2" s="143"/>
      <c r="ALI2" s="143"/>
      <c r="ALJ2" s="143"/>
      <c r="ALK2" s="143"/>
      <c r="ALL2" s="143"/>
      <c r="ALM2" s="143"/>
      <c r="ALN2" s="143"/>
      <c r="ALO2" s="143"/>
      <c r="ALP2" s="143"/>
      <c r="ALQ2" s="143"/>
      <c r="ALR2" s="143"/>
      <c r="ALS2" s="143"/>
      <c r="ALT2" s="143"/>
      <c r="ALU2" s="143"/>
      <c r="ALV2" s="143"/>
      <c r="ALW2" s="143"/>
      <c r="ALX2" s="143"/>
      <c r="ALY2" s="143"/>
      <c r="ALZ2" s="143"/>
      <c r="AMA2" s="143"/>
      <c r="AMB2" s="143"/>
      <c r="AMC2" s="143"/>
      <c r="AMD2" s="143"/>
      <c r="AME2" s="143"/>
      <c r="AMF2" s="143"/>
      <c r="AMG2" s="143"/>
      <c r="AMH2" s="143"/>
      <c r="AMI2" s="143"/>
      <c r="AMJ2" s="143"/>
      <c r="AMK2" s="143"/>
      <c r="AML2" s="143"/>
      <c r="AMM2" s="143"/>
      <c r="AMN2" s="143"/>
      <c r="AMO2" s="143"/>
      <c r="AMP2" s="143"/>
      <c r="AMQ2" s="143"/>
      <c r="AMR2" s="143"/>
      <c r="AMS2" s="143"/>
      <c r="AMT2" s="143"/>
      <c r="AMU2" s="143"/>
      <c r="AMV2" s="143"/>
      <c r="AMW2" s="143"/>
      <c r="AMX2" s="143"/>
      <c r="AMY2" s="143"/>
      <c r="AMZ2" s="143"/>
      <c r="ANA2" s="143"/>
      <c r="ANB2" s="143"/>
      <c r="ANC2" s="143"/>
      <c r="AND2" s="143"/>
      <c r="ANE2" s="143"/>
      <c r="ANF2" s="143"/>
      <c r="ANG2" s="143"/>
      <c r="ANH2" s="143"/>
      <c r="ANI2" s="143"/>
      <c r="ANJ2" s="143"/>
      <c r="ANK2" s="143"/>
      <c r="ANL2" s="143"/>
      <c r="ANM2" s="143"/>
      <c r="ANN2" s="143"/>
      <c r="ANO2" s="143"/>
      <c r="ANP2" s="143"/>
      <c r="ANQ2" s="143"/>
      <c r="ANR2" s="143"/>
      <c r="ANS2" s="143"/>
      <c r="ANT2" s="143"/>
      <c r="ANU2" s="143"/>
      <c r="ANV2" s="143"/>
      <c r="ANW2" s="143"/>
      <c r="ANX2" s="143"/>
      <c r="ANY2" s="143"/>
      <c r="ANZ2" s="143"/>
      <c r="AOA2" s="143"/>
      <c r="AOB2" s="143"/>
      <c r="AOC2" s="143"/>
      <c r="AOD2" s="143"/>
      <c r="AOE2" s="143"/>
      <c r="AOF2" s="143"/>
      <c r="AOG2" s="143"/>
      <c r="AOH2" s="143"/>
      <c r="AOI2" s="143"/>
      <c r="AOJ2" s="143"/>
      <c r="AOK2" s="143"/>
      <c r="AOL2" s="143"/>
      <c r="AOM2" s="143"/>
      <c r="AON2" s="143"/>
      <c r="AOO2" s="143"/>
      <c r="AOP2" s="143"/>
      <c r="AOQ2" s="143"/>
      <c r="AOR2" s="143"/>
      <c r="AOS2" s="143"/>
      <c r="AOT2" s="143"/>
      <c r="AOU2" s="143"/>
      <c r="AOV2" s="143"/>
      <c r="AOW2" s="143"/>
      <c r="AOX2" s="143"/>
      <c r="AOY2" s="143"/>
      <c r="AOZ2" s="143"/>
      <c r="APA2" s="143"/>
      <c r="APB2" s="143"/>
      <c r="APC2" s="143"/>
      <c r="APD2" s="143"/>
      <c r="APE2" s="143"/>
      <c r="APF2" s="143"/>
      <c r="APG2" s="143"/>
      <c r="APH2" s="143"/>
      <c r="API2" s="143"/>
      <c r="APJ2" s="143"/>
      <c r="APK2" s="143"/>
      <c r="APL2" s="143"/>
      <c r="APM2" s="143"/>
      <c r="APN2" s="143"/>
      <c r="APO2" s="143"/>
      <c r="APP2" s="143"/>
      <c r="APQ2" s="143"/>
      <c r="APR2" s="143"/>
      <c r="APS2" s="143"/>
      <c r="APT2" s="143"/>
      <c r="APU2" s="143"/>
      <c r="APV2" s="143"/>
      <c r="APW2" s="143"/>
      <c r="APX2" s="143"/>
      <c r="APY2" s="143"/>
      <c r="APZ2" s="143"/>
      <c r="AQA2" s="143"/>
      <c r="AQB2" s="143"/>
      <c r="AQC2" s="143"/>
      <c r="AQD2" s="143"/>
      <c r="AQE2" s="143"/>
      <c r="AQF2" s="143"/>
      <c r="AQG2" s="143"/>
      <c r="AQH2" s="143"/>
      <c r="AQI2" s="143"/>
      <c r="AQJ2" s="143"/>
      <c r="AQK2" s="143"/>
      <c r="AQL2" s="143"/>
      <c r="AQM2" s="143"/>
      <c r="AQN2" s="143"/>
      <c r="AQO2" s="143"/>
      <c r="AQP2" s="143"/>
      <c r="AQQ2" s="143"/>
      <c r="AQR2" s="143"/>
      <c r="AQS2" s="143"/>
      <c r="AQT2" s="143"/>
      <c r="AQU2" s="143"/>
      <c r="AQV2" s="143"/>
      <c r="AQW2" s="143"/>
      <c r="AQX2" s="143"/>
      <c r="AQY2" s="143"/>
      <c r="AQZ2" s="143"/>
      <c r="ARA2" s="143"/>
      <c r="ARB2" s="143"/>
      <c r="ARC2" s="143"/>
      <c r="ARD2" s="143"/>
      <c r="ARE2" s="143"/>
      <c r="ARF2" s="143"/>
      <c r="ARG2" s="143"/>
      <c r="ARH2" s="143"/>
      <c r="ARI2" s="143"/>
      <c r="ARJ2" s="143"/>
      <c r="ARK2" s="143"/>
      <c r="ARL2" s="143"/>
      <c r="ARM2" s="143"/>
      <c r="ARN2" s="143"/>
      <c r="ARO2" s="143"/>
      <c r="ARP2" s="143"/>
      <c r="ARQ2" s="143"/>
      <c r="ARR2" s="143"/>
      <c r="ARS2" s="143"/>
      <c r="ART2" s="143"/>
      <c r="ARU2" s="143"/>
      <c r="ARV2" s="143"/>
      <c r="ARW2" s="143"/>
      <c r="ARX2" s="143"/>
      <c r="ARY2" s="143"/>
      <c r="ARZ2" s="143"/>
      <c r="ASA2" s="143"/>
      <c r="ASB2" s="143"/>
      <c r="ASC2" s="143"/>
      <c r="ASD2" s="143"/>
      <c r="ASE2" s="143"/>
      <c r="ASF2" s="143"/>
      <c r="ASG2" s="143"/>
      <c r="ASH2" s="143"/>
      <c r="ASI2" s="143"/>
      <c r="ASJ2" s="143"/>
      <c r="ASK2" s="143"/>
      <c r="ASL2" s="143"/>
      <c r="ASM2" s="143"/>
      <c r="ASN2" s="143"/>
      <c r="ASO2" s="143"/>
      <c r="ASP2" s="143"/>
      <c r="ASQ2" s="143"/>
      <c r="ASR2" s="143"/>
      <c r="ASS2" s="143"/>
      <c r="AST2" s="143"/>
      <c r="ASU2" s="143"/>
      <c r="ASV2" s="143"/>
      <c r="ASW2" s="143"/>
      <c r="ASX2" s="143"/>
      <c r="ASY2" s="143"/>
      <c r="ASZ2" s="143"/>
      <c r="ATA2" s="143"/>
      <c r="ATB2" s="143"/>
      <c r="ATC2" s="143"/>
      <c r="ATD2" s="143"/>
      <c r="ATE2" s="143"/>
      <c r="ATF2" s="143"/>
      <c r="ATG2" s="143"/>
      <c r="ATH2" s="143"/>
      <c r="ATI2" s="143"/>
      <c r="ATJ2" s="143"/>
      <c r="ATK2" s="143"/>
      <c r="ATL2" s="143"/>
      <c r="ATM2" s="143"/>
      <c r="ATN2" s="143"/>
      <c r="ATO2" s="143"/>
      <c r="ATP2" s="143"/>
      <c r="ATQ2" s="143"/>
      <c r="ATR2" s="143"/>
      <c r="ATS2" s="143"/>
      <c r="ATT2" s="143"/>
      <c r="ATU2" s="143"/>
      <c r="ATV2" s="143"/>
      <c r="ATW2" s="143"/>
      <c r="ATX2" s="143"/>
      <c r="ATY2" s="143"/>
      <c r="ATZ2" s="143"/>
      <c r="AUA2" s="143"/>
      <c r="AUB2" s="143"/>
      <c r="AUC2" s="143"/>
      <c r="AUD2" s="143"/>
      <c r="AUE2" s="143"/>
      <c r="AUF2" s="143"/>
      <c r="AUG2" s="143"/>
      <c r="AUH2" s="143"/>
      <c r="AUI2" s="143"/>
      <c r="AUJ2" s="143"/>
      <c r="AUK2" s="143"/>
      <c r="AUL2" s="143"/>
      <c r="AUM2" s="143"/>
      <c r="AUN2" s="143"/>
      <c r="AUO2" s="143"/>
      <c r="AUP2" s="143"/>
      <c r="AUQ2" s="143"/>
      <c r="AUR2" s="143"/>
      <c r="AUS2" s="143"/>
      <c r="AUT2" s="143"/>
      <c r="AUU2" s="143"/>
      <c r="AUV2" s="143"/>
      <c r="AUW2" s="143"/>
      <c r="AUX2" s="143"/>
      <c r="AUY2" s="143"/>
      <c r="AUZ2" s="143"/>
      <c r="AVA2" s="143"/>
      <c r="AVB2" s="143"/>
      <c r="AVC2" s="143"/>
      <c r="AVD2" s="143"/>
      <c r="AVE2" s="143"/>
      <c r="AVF2" s="143"/>
      <c r="AVG2" s="143"/>
      <c r="AVH2" s="143"/>
      <c r="AVI2" s="143"/>
      <c r="AVJ2" s="143"/>
      <c r="AVK2" s="143"/>
      <c r="AVL2" s="143"/>
      <c r="AVM2" s="143"/>
      <c r="AVN2" s="143"/>
      <c r="AVO2" s="143"/>
      <c r="AVP2" s="143"/>
      <c r="AVQ2" s="143"/>
      <c r="AVR2" s="143"/>
      <c r="AVS2" s="143"/>
      <c r="AVT2" s="143"/>
      <c r="AVU2" s="143"/>
      <c r="AVV2" s="143"/>
      <c r="AVW2" s="143"/>
      <c r="AVX2" s="143"/>
      <c r="AVY2" s="143"/>
      <c r="AVZ2" s="143"/>
      <c r="AWA2" s="143"/>
      <c r="AWB2" s="143"/>
      <c r="AWC2" s="143"/>
      <c r="AWD2" s="143"/>
      <c r="AWE2" s="143"/>
      <c r="AWF2" s="143"/>
      <c r="AWG2" s="143"/>
      <c r="AWH2" s="143"/>
      <c r="AWI2" s="143"/>
      <c r="AWJ2" s="143"/>
      <c r="AWK2" s="143"/>
      <c r="AWL2" s="143"/>
      <c r="AWM2" s="143"/>
      <c r="AWN2" s="143"/>
      <c r="AWO2" s="143"/>
      <c r="AWP2" s="143"/>
      <c r="AWQ2" s="143"/>
      <c r="AWR2" s="143"/>
      <c r="AWS2" s="143"/>
      <c r="AWT2" s="143"/>
      <c r="AWU2" s="143"/>
      <c r="AWV2" s="143"/>
      <c r="AWW2" s="143"/>
      <c r="AWX2" s="143"/>
      <c r="AWY2" s="143"/>
      <c r="AWZ2" s="143"/>
      <c r="AXA2" s="143"/>
      <c r="AXB2" s="143"/>
      <c r="AXC2" s="143"/>
      <c r="AXD2" s="143"/>
      <c r="AXE2" s="143"/>
      <c r="AXF2" s="143"/>
      <c r="AXG2" s="143"/>
      <c r="AXH2" s="143"/>
      <c r="AXI2" s="143"/>
      <c r="AXJ2" s="143"/>
      <c r="AXK2" s="143"/>
      <c r="AXL2" s="143"/>
      <c r="AXM2" s="143"/>
      <c r="AXN2" s="143"/>
      <c r="AXO2" s="143"/>
      <c r="AXP2" s="143"/>
      <c r="AXQ2" s="143"/>
      <c r="AXR2" s="143"/>
      <c r="AXS2" s="143"/>
      <c r="AXT2" s="143"/>
      <c r="AXU2" s="143"/>
      <c r="AXV2" s="143"/>
      <c r="AXW2" s="143"/>
      <c r="AXX2" s="143"/>
      <c r="AXY2" s="143"/>
      <c r="AXZ2" s="143"/>
      <c r="AYA2" s="143"/>
      <c r="AYB2" s="143"/>
      <c r="AYC2" s="143"/>
      <c r="AYD2" s="143"/>
      <c r="AYE2" s="143"/>
      <c r="AYF2" s="143"/>
      <c r="AYG2" s="143"/>
      <c r="AYH2" s="143"/>
      <c r="AYI2" s="143"/>
      <c r="AYJ2" s="143"/>
      <c r="AYK2" s="143"/>
      <c r="AYL2" s="143"/>
      <c r="AYM2" s="143"/>
      <c r="AYN2" s="143"/>
      <c r="AYO2" s="143"/>
      <c r="AYP2" s="143"/>
      <c r="AYQ2" s="143"/>
      <c r="AYR2" s="143"/>
      <c r="AYS2" s="143"/>
      <c r="AYT2" s="143"/>
      <c r="AYU2" s="143"/>
      <c r="AYV2" s="143"/>
      <c r="AYW2" s="143"/>
      <c r="AYX2" s="143"/>
      <c r="AYY2" s="143"/>
      <c r="AYZ2" s="143"/>
      <c r="AZA2" s="143"/>
      <c r="AZB2" s="143"/>
      <c r="AZC2" s="143"/>
      <c r="AZD2" s="143"/>
      <c r="AZE2" s="143"/>
      <c r="AZF2" s="143"/>
      <c r="AZG2" s="143"/>
      <c r="AZH2" s="143"/>
      <c r="AZI2" s="143"/>
      <c r="AZJ2" s="143"/>
      <c r="AZK2" s="143"/>
      <c r="AZL2" s="143"/>
      <c r="AZM2" s="143"/>
      <c r="AZN2" s="143"/>
      <c r="AZO2" s="143"/>
      <c r="AZP2" s="143"/>
      <c r="AZQ2" s="143"/>
      <c r="AZR2" s="143"/>
      <c r="AZS2" s="143"/>
      <c r="AZT2" s="143"/>
      <c r="AZU2" s="143"/>
      <c r="AZV2" s="143"/>
      <c r="AZW2" s="143"/>
      <c r="AZX2" s="143"/>
      <c r="AZY2" s="143"/>
      <c r="AZZ2" s="143"/>
      <c r="BAA2" s="143"/>
      <c r="BAB2" s="143"/>
      <c r="BAC2" s="143"/>
      <c r="BAD2" s="143"/>
      <c r="BAE2" s="143"/>
      <c r="BAF2" s="143"/>
      <c r="BAG2" s="143"/>
      <c r="BAH2" s="143"/>
      <c r="BAI2" s="143"/>
      <c r="BAJ2" s="143"/>
      <c r="BAK2" s="143"/>
      <c r="BAL2" s="143"/>
      <c r="BAM2" s="143"/>
      <c r="BAN2" s="143"/>
      <c r="BAO2" s="143"/>
      <c r="BAP2" s="143"/>
      <c r="BAQ2" s="143"/>
      <c r="BAR2" s="143"/>
      <c r="BAS2" s="143"/>
      <c r="BAT2" s="143"/>
      <c r="BAU2" s="143"/>
      <c r="BAV2" s="143"/>
      <c r="BAW2" s="143"/>
      <c r="BAX2" s="143"/>
      <c r="BAY2" s="143"/>
      <c r="BAZ2" s="143"/>
      <c r="BBA2" s="143"/>
      <c r="BBB2" s="143"/>
      <c r="BBC2" s="143"/>
      <c r="BBD2" s="143"/>
      <c r="BBE2" s="143"/>
      <c r="BBF2" s="143"/>
      <c r="BBG2" s="143"/>
      <c r="BBH2" s="143"/>
      <c r="BBI2" s="143"/>
      <c r="BBJ2" s="143"/>
      <c r="BBK2" s="143"/>
      <c r="BBL2" s="143"/>
      <c r="BBM2" s="143"/>
      <c r="BBN2" s="143"/>
      <c r="BBO2" s="143"/>
      <c r="BBP2" s="143"/>
      <c r="BBQ2" s="143"/>
      <c r="BBR2" s="143"/>
      <c r="BBS2" s="143"/>
      <c r="BBT2" s="143"/>
      <c r="BBU2" s="143"/>
      <c r="BBV2" s="143"/>
      <c r="BBW2" s="143"/>
      <c r="BBX2" s="143"/>
      <c r="BBY2" s="143"/>
      <c r="BBZ2" s="143"/>
      <c r="BCA2" s="143"/>
      <c r="BCB2" s="143"/>
      <c r="BCC2" s="143"/>
      <c r="BCD2" s="143"/>
      <c r="BCE2" s="143"/>
      <c r="BCF2" s="143"/>
      <c r="BCG2" s="143"/>
      <c r="BCH2" s="143"/>
      <c r="BCI2" s="143"/>
      <c r="BCJ2" s="143"/>
      <c r="BCK2" s="143"/>
      <c r="BCL2" s="143"/>
      <c r="BCM2" s="143"/>
      <c r="BCN2" s="143"/>
      <c r="BCO2" s="143"/>
      <c r="BCP2" s="143"/>
      <c r="BCQ2" s="143"/>
      <c r="BCR2" s="143"/>
      <c r="BCS2" s="143"/>
      <c r="BCT2" s="143"/>
      <c r="BCU2" s="143"/>
      <c r="BCV2" s="143"/>
      <c r="BCW2" s="143"/>
      <c r="BCX2" s="143"/>
      <c r="BCY2" s="143"/>
      <c r="BCZ2" s="143"/>
      <c r="BDA2" s="143"/>
      <c r="BDB2" s="143"/>
      <c r="BDC2" s="143"/>
      <c r="BDD2" s="143"/>
      <c r="BDE2" s="143"/>
      <c r="BDF2" s="143"/>
      <c r="BDG2" s="143"/>
      <c r="BDH2" s="143"/>
      <c r="BDI2" s="143"/>
      <c r="BDJ2" s="143"/>
      <c r="BDK2" s="143"/>
      <c r="BDL2" s="143"/>
      <c r="BDM2" s="143"/>
      <c r="BDN2" s="143"/>
      <c r="BDO2" s="143"/>
      <c r="BDP2" s="143"/>
      <c r="BDQ2" s="143"/>
      <c r="BDR2" s="143"/>
      <c r="BDS2" s="143"/>
      <c r="BDT2" s="143"/>
      <c r="BDU2" s="143"/>
      <c r="BDV2" s="143"/>
      <c r="BDW2" s="143"/>
      <c r="BDX2" s="143"/>
      <c r="BDY2" s="143"/>
      <c r="BDZ2" s="143"/>
      <c r="BEA2" s="143"/>
      <c r="BEB2" s="143"/>
      <c r="BEC2" s="143"/>
      <c r="BED2" s="143"/>
      <c r="BEE2" s="143"/>
      <c r="BEF2" s="143"/>
      <c r="BEG2" s="143"/>
      <c r="BEH2" s="143"/>
      <c r="BEI2" s="143"/>
      <c r="BEJ2" s="143"/>
      <c r="BEK2" s="143"/>
      <c r="BEL2" s="143"/>
      <c r="BEM2" s="143"/>
      <c r="BEN2" s="143"/>
      <c r="BEO2" s="143"/>
      <c r="BEP2" s="143"/>
      <c r="BEQ2" s="143"/>
      <c r="BER2" s="143"/>
      <c r="BES2" s="143"/>
      <c r="BET2" s="143"/>
      <c r="BEU2" s="143"/>
      <c r="BEV2" s="143"/>
      <c r="BEW2" s="143"/>
      <c r="BEX2" s="143"/>
      <c r="BEY2" s="143"/>
      <c r="BEZ2" s="143"/>
      <c r="BFA2" s="143"/>
      <c r="BFB2" s="143"/>
      <c r="BFC2" s="143"/>
      <c r="BFD2" s="143"/>
      <c r="BFE2" s="143"/>
      <c r="BFF2" s="143"/>
      <c r="BFG2" s="143"/>
      <c r="BFH2" s="143"/>
      <c r="BFI2" s="143"/>
      <c r="BFJ2" s="143"/>
      <c r="BFK2" s="143"/>
      <c r="BFL2" s="143"/>
      <c r="BFM2" s="143"/>
      <c r="BFN2" s="143"/>
      <c r="BFO2" s="143"/>
      <c r="BFP2" s="143"/>
      <c r="BFQ2" s="143"/>
      <c r="BFR2" s="143"/>
      <c r="BFS2" s="143"/>
      <c r="BFT2" s="143"/>
      <c r="BFU2" s="143"/>
      <c r="BFV2" s="143"/>
      <c r="BFW2" s="143"/>
      <c r="BFX2" s="143"/>
      <c r="BFY2" s="143"/>
      <c r="BFZ2" s="143"/>
      <c r="BGA2" s="143"/>
      <c r="BGB2" s="143"/>
      <c r="BGC2" s="143"/>
      <c r="BGD2" s="143"/>
      <c r="BGE2" s="143"/>
      <c r="BGF2" s="143"/>
      <c r="BGG2" s="143"/>
      <c r="BGH2" s="143"/>
      <c r="BGI2" s="143"/>
      <c r="BGJ2" s="143"/>
      <c r="BGK2" s="143"/>
      <c r="BGL2" s="143"/>
      <c r="BGM2" s="143"/>
      <c r="BGN2" s="143"/>
      <c r="BGO2" s="143"/>
      <c r="BGP2" s="143"/>
      <c r="BGQ2" s="143"/>
      <c r="BGR2" s="143"/>
      <c r="BGS2" s="143"/>
      <c r="BGT2" s="143"/>
      <c r="BGU2" s="143"/>
      <c r="BGV2" s="143"/>
      <c r="BGW2" s="143"/>
      <c r="BGX2" s="143"/>
      <c r="BGY2" s="143"/>
      <c r="BGZ2" s="143"/>
      <c r="BHA2" s="143"/>
      <c r="BHB2" s="143"/>
      <c r="BHC2" s="143"/>
      <c r="BHD2" s="143"/>
      <c r="BHE2" s="143"/>
      <c r="BHF2" s="143"/>
      <c r="BHG2" s="143"/>
      <c r="BHH2" s="143"/>
      <c r="BHI2" s="143"/>
      <c r="BHJ2" s="143"/>
      <c r="BHK2" s="143"/>
      <c r="BHL2" s="143"/>
      <c r="BHM2" s="143"/>
      <c r="BHN2" s="143"/>
      <c r="BHO2" s="143"/>
      <c r="BHP2" s="143"/>
      <c r="BHQ2" s="143"/>
      <c r="BHR2" s="143"/>
      <c r="BHS2" s="143"/>
      <c r="BHT2" s="143"/>
      <c r="BHU2" s="143"/>
      <c r="BHV2" s="143"/>
      <c r="BHW2" s="143"/>
      <c r="BHX2" s="143"/>
      <c r="BHY2" s="143"/>
      <c r="BHZ2" s="143"/>
      <c r="BIA2" s="143"/>
      <c r="BIB2" s="143"/>
      <c r="BIC2" s="143"/>
      <c r="BID2" s="143"/>
      <c r="BIE2" s="143"/>
      <c r="BIF2" s="143"/>
      <c r="BIG2" s="143"/>
      <c r="BIH2" s="143"/>
      <c r="BII2" s="143"/>
      <c r="BIJ2" s="143"/>
      <c r="BIK2" s="143"/>
      <c r="BIL2" s="143"/>
      <c r="BIM2" s="143"/>
      <c r="BIN2" s="143"/>
      <c r="BIO2" s="143"/>
      <c r="BIP2" s="143"/>
      <c r="BIQ2" s="143"/>
      <c r="BIR2" s="143"/>
      <c r="BIS2" s="143"/>
      <c r="BIT2" s="143"/>
      <c r="BIU2" s="143"/>
      <c r="BIV2" s="143"/>
      <c r="BIW2" s="143"/>
      <c r="BIX2" s="143"/>
      <c r="BIY2" s="143"/>
      <c r="BIZ2" s="143"/>
      <c r="BJA2" s="143"/>
      <c r="BJB2" s="143"/>
      <c r="BJC2" s="143"/>
      <c r="BJD2" s="143"/>
      <c r="BJE2" s="143"/>
      <c r="BJF2" s="143"/>
      <c r="BJG2" s="143"/>
      <c r="BJH2" s="143"/>
      <c r="BJI2" s="143"/>
      <c r="BJJ2" s="143"/>
      <c r="BJK2" s="143"/>
      <c r="BJL2" s="143"/>
      <c r="BJM2" s="143"/>
      <c r="BJN2" s="143"/>
      <c r="BJO2" s="143"/>
      <c r="BJP2" s="143"/>
      <c r="BJQ2" s="143"/>
      <c r="BJR2" s="143"/>
      <c r="BJS2" s="143"/>
      <c r="BJT2" s="143"/>
      <c r="BJU2" s="143"/>
      <c r="BJV2" s="143"/>
      <c r="BJW2" s="143"/>
      <c r="BJX2" s="143"/>
      <c r="BJY2" s="143"/>
      <c r="BJZ2" s="143"/>
      <c r="BKA2" s="143"/>
      <c r="BKB2" s="143"/>
      <c r="BKC2" s="143"/>
      <c r="BKD2" s="143"/>
      <c r="BKE2" s="143"/>
      <c r="BKF2" s="143"/>
      <c r="BKG2" s="143"/>
      <c r="BKH2" s="143"/>
      <c r="BKI2" s="143"/>
      <c r="BKJ2" s="143"/>
      <c r="BKK2" s="143"/>
      <c r="BKL2" s="143"/>
      <c r="BKM2" s="143"/>
      <c r="BKN2" s="143"/>
      <c r="BKO2" s="143"/>
      <c r="BKP2" s="143"/>
      <c r="BKQ2" s="143"/>
      <c r="BKR2" s="143"/>
      <c r="BKS2" s="143"/>
      <c r="BKT2" s="143"/>
      <c r="BKU2" s="143"/>
      <c r="BKV2" s="143"/>
      <c r="BKW2" s="143"/>
      <c r="BKX2" s="143"/>
      <c r="BKY2" s="143"/>
      <c r="BKZ2" s="143"/>
      <c r="BLA2" s="143"/>
      <c r="BLB2" s="143"/>
      <c r="BLC2" s="143"/>
      <c r="BLD2" s="143"/>
      <c r="BLE2" s="143"/>
      <c r="BLF2" s="143"/>
      <c r="BLG2" s="143"/>
      <c r="BLH2" s="143"/>
      <c r="BLI2" s="143"/>
      <c r="BLJ2" s="143"/>
      <c r="BLK2" s="143"/>
      <c r="BLL2" s="143"/>
      <c r="BLM2" s="143"/>
      <c r="BLN2" s="143"/>
      <c r="BLO2" s="143"/>
      <c r="BLP2" s="143"/>
      <c r="BLQ2" s="143"/>
      <c r="BLR2" s="143"/>
      <c r="BLS2" s="143"/>
      <c r="BLT2" s="143"/>
      <c r="BLU2" s="143"/>
      <c r="BLV2" s="143"/>
      <c r="BLW2" s="143"/>
      <c r="BLX2" s="143"/>
      <c r="BLY2" s="143"/>
      <c r="BLZ2" s="143"/>
    </row>
    <row r="3" spans="1:1690" s="164" customFormat="1" ht="30.75" customHeight="1" x14ac:dyDescent="0.25">
      <c r="A3" s="147"/>
      <c r="B3" s="153"/>
      <c r="I3" s="165"/>
    </row>
    <row r="4" spans="1:1690" s="168" customFormat="1" x14ac:dyDescent="0.25">
      <c r="A4" s="166"/>
      <c r="B4" s="167"/>
      <c r="F4" s="164"/>
      <c r="I4" s="169"/>
      <c r="K4" s="164"/>
      <c r="L4" s="164"/>
      <c r="M4" s="164"/>
      <c r="N4" s="164"/>
      <c r="O4" s="164"/>
      <c r="P4" s="164"/>
      <c r="Q4" s="164"/>
      <c r="R4" s="164"/>
      <c r="S4" s="164"/>
      <c r="T4" s="164"/>
    </row>
    <row r="5" spans="1:1690" s="168" customFormat="1" x14ac:dyDescent="0.25">
      <c r="B5" s="167"/>
      <c r="F5" s="170" t="str">
        <f ca="1">C22</f>
        <v>Organizational feasibility</v>
      </c>
      <c r="G5" s="171">
        <f>IF(E34&lt;&gt;0,E34,0.1)</f>
        <v>7</v>
      </c>
      <c r="I5" s="169"/>
      <c r="K5" s="164"/>
      <c r="L5" s="164"/>
      <c r="M5" s="164"/>
      <c r="N5" s="164"/>
      <c r="O5" s="164"/>
      <c r="P5" s="164"/>
      <c r="Q5" s="164"/>
      <c r="R5" s="164"/>
      <c r="S5" s="164"/>
      <c r="T5" s="164"/>
    </row>
    <row r="6" spans="1:1690" s="168" customFormat="1" x14ac:dyDescent="0.25">
      <c r="B6" s="167"/>
      <c r="F6" s="170" t="str">
        <f ca="1">C37</f>
        <v>Technical feasibility</v>
      </c>
      <c r="G6" s="171">
        <f>IF(E49&lt;&gt;0,E49,0.1)</f>
        <v>3</v>
      </c>
      <c r="H6" s="172"/>
      <c r="I6" s="169"/>
      <c r="K6" s="164"/>
      <c r="L6" s="164"/>
      <c r="M6" s="164"/>
      <c r="N6" s="164"/>
      <c r="O6" s="164"/>
      <c r="P6" s="164"/>
      <c r="Q6" s="164"/>
      <c r="R6" s="164"/>
      <c r="S6" s="164"/>
      <c r="T6" s="164"/>
    </row>
    <row r="7" spans="1:1690" s="168" customFormat="1" x14ac:dyDescent="0.25">
      <c r="B7" s="167"/>
      <c r="F7" s="170" t="str">
        <f ca="1">C52</f>
        <v>Legal feasibility</v>
      </c>
      <c r="G7" s="171">
        <f>IF(E64&lt;&gt;0,E64,0.1)</f>
        <v>3</v>
      </c>
      <c r="H7" s="172"/>
      <c r="I7" s="169"/>
      <c r="K7" s="164"/>
      <c r="L7" s="164"/>
      <c r="M7" s="164"/>
      <c r="N7" s="164"/>
      <c r="O7" s="164"/>
      <c r="P7" s="164"/>
      <c r="Q7" s="164"/>
      <c r="R7" s="164"/>
      <c r="S7" s="164"/>
      <c r="T7" s="164"/>
    </row>
    <row r="8" spans="1:1690" s="168" customFormat="1" x14ac:dyDescent="0.25">
      <c r="B8" s="167"/>
      <c r="F8" s="170" t="str">
        <f ca="1">C67</f>
        <v>Economic feasibility</v>
      </c>
      <c r="G8" s="171">
        <f>IF(E79&lt;&gt;0,E79,0.1)</f>
        <v>1</v>
      </c>
      <c r="H8" s="172"/>
      <c r="I8" s="169"/>
      <c r="K8" s="164"/>
      <c r="L8" s="164"/>
      <c r="M8" s="164"/>
      <c r="N8" s="164"/>
      <c r="O8" s="164"/>
      <c r="P8" s="164"/>
      <c r="Q8" s="164"/>
      <c r="R8" s="164"/>
      <c r="S8" s="164"/>
      <c r="T8" s="164"/>
    </row>
    <row r="9" spans="1:1690" s="168" customFormat="1" x14ac:dyDescent="0.25">
      <c r="B9" s="167"/>
      <c r="F9" s="170" t="str">
        <f ca="1">C82</f>
        <v>Resources and time</v>
      </c>
      <c r="G9" s="171">
        <f>IF(E94&lt;&gt;0,E94,0.1)</f>
        <v>4</v>
      </c>
      <c r="H9" s="172"/>
      <c r="I9" s="169"/>
      <c r="K9" s="164"/>
      <c r="L9" s="164"/>
      <c r="M9" s="164"/>
      <c r="N9" s="164"/>
      <c r="O9" s="164"/>
      <c r="P9" s="164"/>
      <c r="Q9" s="164"/>
      <c r="R9" s="164"/>
      <c r="S9" s="164"/>
      <c r="T9" s="164"/>
    </row>
    <row r="10" spans="1:1690" s="168" customFormat="1" x14ac:dyDescent="0.25">
      <c r="B10" s="167"/>
      <c r="F10" s="173"/>
      <c r="G10" s="172"/>
      <c r="H10" s="172"/>
      <c r="I10" s="169"/>
      <c r="K10" s="164"/>
      <c r="L10" s="164"/>
      <c r="M10" s="164"/>
      <c r="N10" s="164"/>
      <c r="O10" s="164"/>
      <c r="P10" s="164"/>
      <c r="Q10" s="164"/>
      <c r="R10" s="164"/>
      <c r="S10" s="164"/>
      <c r="T10" s="164"/>
    </row>
    <row r="11" spans="1:1690" s="168" customFormat="1" x14ac:dyDescent="0.25">
      <c r="B11" s="167"/>
      <c r="F11" s="173"/>
      <c r="G11" s="172"/>
      <c r="H11" s="172"/>
      <c r="I11" s="169"/>
      <c r="K11" s="164"/>
      <c r="L11" s="164"/>
      <c r="M11" s="164"/>
      <c r="N11" s="164"/>
      <c r="O11" s="164"/>
      <c r="P11" s="164"/>
      <c r="Q11" s="164"/>
      <c r="R11" s="164"/>
      <c r="S11" s="164"/>
      <c r="T11" s="164"/>
    </row>
    <row r="12" spans="1:1690" s="168" customFormat="1" x14ac:dyDescent="0.25">
      <c r="B12" s="167"/>
      <c r="F12" s="164"/>
      <c r="I12" s="169"/>
      <c r="K12" s="164"/>
      <c r="L12" s="164"/>
      <c r="M12" s="164"/>
      <c r="N12" s="164"/>
      <c r="O12" s="164"/>
      <c r="P12" s="164"/>
      <c r="Q12" s="164"/>
      <c r="R12" s="164"/>
      <c r="S12" s="164"/>
      <c r="T12" s="164"/>
    </row>
    <row r="13" spans="1:1690" s="168" customFormat="1" x14ac:dyDescent="0.25">
      <c r="B13" s="167"/>
      <c r="F13" s="164"/>
      <c r="I13" s="169"/>
      <c r="K13" s="164"/>
      <c r="L13" s="164"/>
      <c r="M13" s="164"/>
      <c r="N13" s="164"/>
      <c r="O13" s="164"/>
      <c r="P13" s="164"/>
      <c r="Q13" s="164"/>
      <c r="R13" s="164"/>
      <c r="S13" s="164"/>
      <c r="T13" s="164"/>
    </row>
    <row r="14" spans="1:1690" s="168" customFormat="1" x14ac:dyDescent="0.25">
      <c r="B14" s="167"/>
      <c r="F14" s="164"/>
      <c r="I14" s="169"/>
      <c r="K14" s="164"/>
      <c r="L14" s="164"/>
      <c r="M14" s="164"/>
      <c r="N14" s="164"/>
      <c r="O14" s="164"/>
      <c r="P14" s="164"/>
      <c r="Q14" s="164"/>
      <c r="R14" s="164"/>
      <c r="S14" s="164"/>
      <c r="T14" s="164"/>
    </row>
    <row r="15" spans="1:1690" s="168" customFormat="1" x14ac:dyDescent="0.25">
      <c r="B15" s="167"/>
      <c r="F15" s="164"/>
      <c r="I15" s="169"/>
      <c r="K15" s="164"/>
      <c r="L15" s="164"/>
      <c r="M15" s="164"/>
      <c r="N15" s="164"/>
      <c r="O15" s="164"/>
      <c r="P15" s="164"/>
      <c r="Q15" s="164"/>
      <c r="R15" s="164"/>
      <c r="S15" s="164"/>
      <c r="T15" s="164"/>
    </row>
    <row r="16" spans="1:1690" s="168" customFormat="1" x14ac:dyDescent="0.25">
      <c r="B16" s="174"/>
      <c r="F16" s="164"/>
      <c r="I16" s="169"/>
      <c r="K16" s="164"/>
      <c r="L16" s="164"/>
      <c r="M16" s="164"/>
      <c r="N16" s="164"/>
      <c r="O16" s="164"/>
      <c r="P16" s="164"/>
      <c r="Q16" s="164"/>
      <c r="R16" s="164"/>
      <c r="S16" s="164"/>
      <c r="T16" s="164"/>
    </row>
    <row r="17" spans="1:20" s="168" customFormat="1" x14ac:dyDescent="0.25">
      <c r="B17" s="174"/>
      <c r="F17" s="164"/>
      <c r="I17" s="169"/>
      <c r="K17" s="164"/>
      <c r="L17" s="164"/>
      <c r="M17" s="164"/>
      <c r="N17" s="164"/>
      <c r="O17" s="164"/>
      <c r="P17" s="164"/>
      <c r="Q17" s="164"/>
      <c r="R17" s="164"/>
      <c r="S17" s="164"/>
      <c r="T17" s="164"/>
    </row>
    <row r="18" spans="1:20" s="168" customFormat="1" x14ac:dyDescent="0.25">
      <c r="B18" s="174"/>
      <c r="F18" s="164"/>
      <c r="I18" s="169"/>
      <c r="K18" s="164"/>
      <c r="L18" s="164"/>
      <c r="M18" s="164"/>
      <c r="N18" s="164"/>
      <c r="O18" s="164"/>
      <c r="P18" s="164"/>
      <c r="Q18" s="164"/>
      <c r="R18" s="164"/>
      <c r="S18" s="164"/>
      <c r="T18" s="164"/>
    </row>
    <row r="19" spans="1:20" s="168" customFormat="1" x14ac:dyDescent="0.25">
      <c r="B19" s="174"/>
      <c r="F19" s="164"/>
      <c r="I19" s="169"/>
      <c r="K19" s="164"/>
      <c r="L19" s="164"/>
      <c r="M19" s="164"/>
      <c r="N19" s="164"/>
      <c r="O19" s="164"/>
      <c r="P19" s="164"/>
      <c r="Q19" s="164"/>
      <c r="R19" s="164"/>
      <c r="S19" s="164"/>
      <c r="T19" s="164"/>
    </row>
    <row r="20" spans="1:20" s="168" customFormat="1" x14ac:dyDescent="0.25">
      <c r="B20" s="174"/>
      <c r="F20" s="164"/>
      <c r="I20" s="169"/>
      <c r="K20" s="164"/>
      <c r="L20" s="164"/>
      <c r="M20" s="164"/>
      <c r="N20" s="164"/>
      <c r="O20" s="164"/>
      <c r="P20" s="164"/>
      <c r="Q20" s="164"/>
      <c r="R20" s="164"/>
      <c r="S20" s="164"/>
      <c r="T20" s="164"/>
    </row>
    <row r="21" spans="1:20" ht="27" customHeight="1" x14ac:dyDescent="0.25"/>
    <row r="22" spans="1:20" ht="21" x14ac:dyDescent="0.35">
      <c r="B22" s="177"/>
      <c r="C22" s="178" t="str">
        <f ca="1">' '!A453</f>
        <v>Organizational feasibility</v>
      </c>
      <c r="D22" s="179"/>
      <c r="E22" s="179"/>
      <c r="F22" s="179"/>
      <c r="G22" s="179"/>
      <c r="H22" s="179"/>
      <c r="I22" s="180"/>
    </row>
    <row r="23" spans="1:20" s="184" customFormat="1" ht="35.25" customHeight="1" x14ac:dyDescent="0.25">
      <c r="A23" s="168"/>
      <c r="B23" s="181" t="str">
        <f ca="1">' '!A458</f>
        <v>No.</v>
      </c>
      <c r="C23" s="181" t="str">
        <f ca="1">' '!A459</f>
        <v>Title</v>
      </c>
      <c r="D23" s="181" t="str">
        <f ca="1">' '!A460</f>
        <v>Consequences</v>
      </c>
      <c r="E23" s="330" t="str">
        <f ca="1">' '!A462</f>
        <v>Influence on the project</v>
      </c>
      <c r="F23" s="182" t="str">
        <f ca="1">' '!A461</f>
        <v>Degree of danger</v>
      </c>
      <c r="G23" s="181" t="str">
        <f ca="1">' '!A463</f>
        <v>Ten-dency</v>
      </c>
      <c r="H23" s="182" t="str">
        <f ca="1">' '!A464</f>
        <v>Possible measures</v>
      </c>
      <c r="I23" s="328" t="str">
        <f ca="1">' '!A465</f>
        <v>Status</v>
      </c>
      <c r="J23" s="168">
        <f ca="1">COUNTIF(I23:I33,1)</f>
        <v>1</v>
      </c>
      <c r="K23" s="183"/>
      <c r="L23" s="183"/>
      <c r="M23" s="183"/>
      <c r="N23" s="183"/>
      <c r="O23" s="183"/>
      <c r="P23" s="183"/>
      <c r="Q23" s="183"/>
      <c r="R23" s="183"/>
      <c r="S23" s="183"/>
      <c r="T23" s="183"/>
    </row>
    <row r="24" spans="1:20" ht="23.25" x14ac:dyDescent="0.25">
      <c r="B24" s="185">
        <v>1</v>
      </c>
      <c r="C24" s="186"/>
      <c r="D24" s="186"/>
      <c r="E24" s="187">
        <v>3</v>
      </c>
      <c r="F24" s="188"/>
      <c r="G24" s="189">
        <v>2</v>
      </c>
      <c r="H24" s="190"/>
      <c r="I24" s="191">
        <v>1</v>
      </c>
      <c r="J24" s="168">
        <f>COUNTIF(I24:I33,2)</f>
        <v>0</v>
      </c>
    </row>
    <row r="25" spans="1:20" ht="23.25" x14ac:dyDescent="0.25">
      <c r="B25" s="192">
        <f t="shared" ref="B25:B33" si="0">$B24+1</f>
        <v>2</v>
      </c>
      <c r="C25" s="193"/>
      <c r="D25" s="193"/>
      <c r="E25" s="194">
        <v>4</v>
      </c>
      <c r="F25" s="195"/>
      <c r="G25" s="196">
        <v>3</v>
      </c>
      <c r="H25" s="197"/>
      <c r="I25" s="191">
        <v>3</v>
      </c>
      <c r="J25" s="168">
        <f>COUNTIF(I25:I34,3)</f>
        <v>1</v>
      </c>
    </row>
    <row r="26" spans="1:20" ht="23.25" x14ac:dyDescent="0.25">
      <c r="B26" s="198">
        <f t="shared" si="0"/>
        <v>3</v>
      </c>
      <c r="C26" s="186"/>
      <c r="D26" s="186"/>
      <c r="E26" s="187"/>
      <c r="F26" s="188"/>
      <c r="G26" s="189"/>
      <c r="H26" s="190"/>
      <c r="I26" s="191"/>
      <c r="J26" s="168"/>
    </row>
    <row r="27" spans="1:20" ht="23.25" x14ac:dyDescent="0.25">
      <c r="B27" s="192">
        <f t="shared" si="0"/>
        <v>4</v>
      </c>
      <c r="C27" s="193"/>
      <c r="D27" s="193"/>
      <c r="E27" s="194"/>
      <c r="F27" s="195"/>
      <c r="G27" s="196"/>
      <c r="H27" s="197"/>
      <c r="I27" s="191"/>
      <c r="J27" s="168"/>
    </row>
    <row r="28" spans="1:20" ht="23.25" x14ac:dyDescent="0.25">
      <c r="B28" s="198">
        <f t="shared" si="0"/>
        <v>5</v>
      </c>
      <c r="C28" s="186"/>
      <c r="D28" s="186"/>
      <c r="E28" s="187"/>
      <c r="F28" s="188"/>
      <c r="G28" s="189"/>
      <c r="H28" s="190"/>
      <c r="I28" s="191"/>
      <c r="J28" s="168"/>
    </row>
    <row r="29" spans="1:20" ht="23.25" x14ac:dyDescent="0.25">
      <c r="B29" s="192">
        <f t="shared" si="0"/>
        <v>6</v>
      </c>
      <c r="C29" s="193"/>
      <c r="D29" s="193"/>
      <c r="E29" s="194"/>
      <c r="F29" s="195"/>
      <c r="G29" s="196"/>
      <c r="H29" s="197"/>
      <c r="I29" s="191"/>
      <c r="J29" s="168"/>
    </row>
    <row r="30" spans="1:20" ht="23.25" x14ac:dyDescent="0.25">
      <c r="B30" s="198">
        <f t="shared" si="0"/>
        <v>7</v>
      </c>
      <c r="C30" s="186"/>
      <c r="D30" s="186"/>
      <c r="E30" s="187"/>
      <c r="F30" s="188"/>
      <c r="G30" s="189"/>
      <c r="H30" s="190"/>
      <c r="I30" s="191"/>
      <c r="J30" s="168"/>
    </row>
    <row r="31" spans="1:20" ht="23.25" x14ac:dyDescent="0.25">
      <c r="B31" s="192">
        <f t="shared" si="0"/>
        <v>8</v>
      </c>
      <c r="C31" s="193"/>
      <c r="D31" s="193"/>
      <c r="E31" s="194"/>
      <c r="F31" s="195"/>
      <c r="G31" s="196"/>
      <c r="H31" s="197"/>
      <c r="I31" s="191"/>
      <c r="J31" s="168"/>
    </row>
    <row r="32" spans="1:20" ht="23.25" x14ac:dyDescent="0.25">
      <c r="B32" s="198">
        <f t="shared" si="0"/>
        <v>9</v>
      </c>
      <c r="C32" s="186"/>
      <c r="D32" s="186"/>
      <c r="E32" s="187"/>
      <c r="F32" s="188"/>
      <c r="G32" s="189"/>
      <c r="H32" s="190"/>
      <c r="I32" s="191"/>
      <c r="J32" s="168"/>
    </row>
    <row r="33" spans="2:13" ht="23.25" x14ac:dyDescent="0.25">
      <c r="B33" s="192">
        <f t="shared" si="0"/>
        <v>10</v>
      </c>
      <c r="C33" s="193"/>
      <c r="D33" s="193"/>
      <c r="E33" s="194"/>
      <c r="F33" s="195"/>
      <c r="G33" s="196"/>
      <c r="H33" s="197"/>
      <c r="I33" s="191"/>
      <c r="J33" s="168"/>
    </row>
    <row r="34" spans="2:13" x14ac:dyDescent="0.25">
      <c r="B34" s="154"/>
      <c r="C34" s="184"/>
      <c r="D34" s="199" t="str">
        <f ca="1">' '!A467</f>
        <v>Sum</v>
      </c>
      <c r="E34" s="200">
        <f>SUM(E24:E33)</f>
        <v>7</v>
      </c>
      <c r="F34" s="184"/>
      <c r="G34" s="201"/>
      <c r="H34" s="184"/>
      <c r="I34" s="202"/>
    </row>
    <row r="35" spans="2:13" x14ac:dyDescent="0.25">
      <c r="B35" s="154"/>
      <c r="C35" s="184"/>
      <c r="D35" s="184"/>
      <c r="E35" s="184"/>
      <c r="F35" s="203"/>
      <c r="G35" s="184"/>
      <c r="H35" s="184"/>
      <c r="I35" s="202"/>
    </row>
    <row r="36" spans="2:13" x14ac:dyDescent="0.25">
      <c r="B36" s="154"/>
      <c r="C36" s="184"/>
      <c r="D36" s="184"/>
      <c r="E36" s="184"/>
      <c r="F36" s="203"/>
      <c r="G36" s="184"/>
      <c r="H36" s="184"/>
      <c r="I36" s="202"/>
    </row>
    <row r="37" spans="2:13" ht="21" x14ac:dyDescent="0.25">
      <c r="B37" s="204"/>
      <c r="C37" s="205" t="str">
        <f ca="1">' '!A455</f>
        <v>Technical feasibility</v>
      </c>
      <c r="D37" s="206"/>
      <c r="E37" s="206"/>
      <c r="F37" s="206"/>
      <c r="G37" s="206"/>
      <c r="H37" s="206"/>
      <c r="I37" s="207"/>
    </row>
    <row r="38" spans="2:13" ht="35.25" customHeight="1" x14ac:dyDescent="0.25">
      <c r="B38" s="208" t="str">
        <f ca="1">B23</f>
        <v>No.</v>
      </c>
      <c r="C38" s="209" t="str">
        <f ca="1">C23</f>
        <v>Title</v>
      </c>
      <c r="D38" s="209" t="str">
        <f ca="1">D23</f>
        <v>Consequences</v>
      </c>
      <c r="E38" s="331" t="str">
        <f ca="1">' '!A462</f>
        <v>Influence on the project</v>
      </c>
      <c r="F38" s="210" t="str">
        <f ca="1">F23</f>
        <v>Degree of danger</v>
      </c>
      <c r="G38" s="211" t="str">
        <f ca="1">G23</f>
        <v>Ten-dency</v>
      </c>
      <c r="H38" s="212" t="str">
        <f ca="1">H23</f>
        <v>Possible measures</v>
      </c>
      <c r="I38" s="329" t="str">
        <f ca="1">I23</f>
        <v>Status</v>
      </c>
      <c r="J38" s="168">
        <f ca="1">COUNTIF(I38:I48,1)</f>
        <v>1</v>
      </c>
    </row>
    <row r="39" spans="2:13" ht="23.25" x14ac:dyDescent="0.25">
      <c r="B39" s="213">
        <v>1</v>
      </c>
      <c r="C39" s="214"/>
      <c r="D39" s="214"/>
      <c r="E39" s="215">
        <v>3</v>
      </c>
      <c r="F39" s="216"/>
      <c r="G39" s="217"/>
      <c r="H39" s="218"/>
      <c r="I39" s="219">
        <v>1</v>
      </c>
      <c r="J39" s="168">
        <f ca="1">COUNTIF(I38:I48,2)</f>
        <v>0</v>
      </c>
    </row>
    <row r="40" spans="2:13" ht="23.25" x14ac:dyDescent="0.25">
      <c r="B40" s="220">
        <f t="shared" ref="B40:B48" si="1">$B39+1</f>
        <v>2</v>
      </c>
      <c r="C40" s="221"/>
      <c r="D40" s="221"/>
      <c r="E40" s="222"/>
      <c r="F40" s="223"/>
      <c r="G40" s="224"/>
      <c r="H40" s="225"/>
      <c r="I40" s="226"/>
      <c r="J40" s="168">
        <f ca="1">COUNTIF(I38:I50,3)</f>
        <v>0</v>
      </c>
    </row>
    <row r="41" spans="2:13" ht="23.25" x14ac:dyDescent="0.25">
      <c r="B41" s="213">
        <f t="shared" si="1"/>
        <v>3</v>
      </c>
      <c r="C41" s="214"/>
      <c r="D41" s="214"/>
      <c r="E41" s="215"/>
      <c r="F41" s="216"/>
      <c r="G41" s="217"/>
      <c r="H41" s="218"/>
      <c r="I41" s="219"/>
    </row>
    <row r="42" spans="2:13" ht="23.25" x14ac:dyDescent="0.25">
      <c r="B42" s="220">
        <f t="shared" si="1"/>
        <v>4</v>
      </c>
      <c r="C42" s="221"/>
      <c r="D42" s="221"/>
      <c r="E42" s="222"/>
      <c r="F42" s="223"/>
      <c r="G42" s="224"/>
      <c r="H42" s="225"/>
      <c r="I42" s="226"/>
    </row>
    <row r="43" spans="2:13" ht="23.25" x14ac:dyDescent="0.25">
      <c r="B43" s="213">
        <f t="shared" si="1"/>
        <v>5</v>
      </c>
      <c r="C43" s="214"/>
      <c r="D43" s="214"/>
      <c r="E43" s="215"/>
      <c r="F43" s="216"/>
      <c r="G43" s="217"/>
      <c r="H43" s="218"/>
      <c r="I43" s="219"/>
    </row>
    <row r="44" spans="2:13" ht="23.25" x14ac:dyDescent="0.25">
      <c r="B44" s="220">
        <f t="shared" si="1"/>
        <v>6</v>
      </c>
      <c r="C44" s="221"/>
      <c r="D44" s="221"/>
      <c r="E44" s="222"/>
      <c r="F44" s="223"/>
      <c r="G44" s="224"/>
      <c r="H44" s="225"/>
      <c r="I44" s="226"/>
    </row>
    <row r="45" spans="2:13" ht="23.25" x14ac:dyDescent="0.25">
      <c r="B45" s="213">
        <f t="shared" si="1"/>
        <v>7</v>
      </c>
      <c r="C45" s="214"/>
      <c r="D45" s="214"/>
      <c r="E45" s="215"/>
      <c r="F45" s="216"/>
      <c r="G45" s="217"/>
      <c r="H45" s="218"/>
      <c r="I45" s="219"/>
      <c r="L45" s="227"/>
      <c r="M45" s="228"/>
    </row>
    <row r="46" spans="2:13" ht="23.25" x14ac:dyDescent="0.25">
      <c r="B46" s="220">
        <f t="shared" si="1"/>
        <v>8</v>
      </c>
      <c r="C46" s="221"/>
      <c r="D46" s="221"/>
      <c r="E46" s="222"/>
      <c r="F46" s="223"/>
      <c r="G46" s="224"/>
      <c r="H46" s="225"/>
      <c r="I46" s="226"/>
      <c r="M46" s="228"/>
    </row>
    <row r="47" spans="2:13" ht="23.25" x14ac:dyDescent="0.25">
      <c r="B47" s="213">
        <f t="shared" si="1"/>
        <v>9</v>
      </c>
      <c r="C47" s="214"/>
      <c r="D47" s="214"/>
      <c r="E47" s="215"/>
      <c r="F47" s="216"/>
      <c r="G47" s="217"/>
      <c r="H47" s="218"/>
      <c r="I47" s="219"/>
    </row>
    <row r="48" spans="2:13" ht="23.25" x14ac:dyDescent="0.25">
      <c r="B48" s="229">
        <f t="shared" si="1"/>
        <v>10</v>
      </c>
      <c r="C48" s="230"/>
      <c r="D48" s="230"/>
      <c r="E48" s="231"/>
      <c r="F48" s="232"/>
      <c r="G48" s="233"/>
      <c r="H48" s="234"/>
      <c r="I48" s="235"/>
    </row>
    <row r="49" spans="2:12" x14ac:dyDescent="0.25">
      <c r="B49" s="154"/>
      <c r="C49" s="184"/>
      <c r="D49" s="199" t="str">
        <f ca="1">$D$34</f>
        <v>Sum</v>
      </c>
      <c r="E49" s="200">
        <f>SUM(E39:E48)</f>
        <v>3</v>
      </c>
      <c r="F49" s="184"/>
      <c r="G49" s="184"/>
      <c r="H49" s="184"/>
      <c r="I49" s="202"/>
    </row>
    <row r="50" spans="2:12" x14ac:dyDescent="0.25">
      <c r="B50" s="154"/>
      <c r="C50" s="184"/>
      <c r="D50" s="184"/>
      <c r="E50" s="184"/>
      <c r="F50" s="203"/>
      <c r="G50" s="184"/>
      <c r="H50" s="184"/>
      <c r="I50" s="202"/>
    </row>
    <row r="51" spans="2:12" x14ac:dyDescent="0.25">
      <c r="B51" s="154"/>
      <c r="C51" s="184"/>
      <c r="D51" s="184"/>
      <c r="E51" s="184"/>
      <c r="F51" s="203"/>
      <c r="G51" s="184"/>
      <c r="H51" s="184"/>
      <c r="I51" s="202"/>
    </row>
    <row r="52" spans="2:12" ht="21" x14ac:dyDescent="0.25">
      <c r="B52" s="236"/>
      <c r="C52" s="237" t="str">
        <f ca="1">' '!A457</f>
        <v>Legal feasibility</v>
      </c>
      <c r="D52" s="238"/>
      <c r="E52" s="238"/>
      <c r="F52" s="238"/>
      <c r="G52" s="238"/>
      <c r="H52" s="238"/>
      <c r="I52" s="239"/>
    </row>
    <row r="53" spans="2:12" ht="34.5" customHeight="1" x14ac:dyDescent="0.25">
      <c r="B53" s="240" t="str">
        <f t="shared" ref="B53:I53" ca="1" si="2">B23</f>
        <v>No.</v>
      </c>
      <c r="C53" s="241" t="str">
        <f t="shared" ca="1" si="2"/>
        <v>Title</v>
      </c>
      <c r="D53" s="241" t="str">
        <f t="shared" ca="1" si="2"/>
        <v>Consequences</v>
      </c>
      <c r="E53" s="332" t="str">
        <f t="shared" ca="1" si="2"/>
        <v>Influence on the project</v>
      </c>
      <c r="F53" s="242" t="str">
        <f t="shared" ca="1" si="2"/>
        <v>Degree of danger</v>
      </c>
      <c r="G53" s="241" t="str">
        <f t="shared" ca="1" si="2"/>
        <v>Ten-dency</v>
      </c>
      <c r="H53" s="243" t="str">
        <f t="shared" ca="1" si="2"/>
        <v>Possible measures</v>
      </c>
      <c r="I53" s="325" t="str">
        <f t="shared" ca="1" si="2"/>
        <v>Status</v>
      </c>
      <c r="J53" s="168">
        <f ca="1">COUNTIF(I53:I63,1)</f>
        <v>0</v>
      </c>
    </row>
    <row r="54" spans="2:12" ht="23.25" x14ac:dyDescent="0.25">
      <c r="B54" s="244">
        <v>1</v>
      </c>
      <c r="C54" s="245"/>
      <c r="D54" s="245"/>
      <c r="E54" s="246">
        <v>3</v>
      </c>
      <c r="F54" s="247"/>
      <c r="G54" s="248">
        <v>1</v>
      </c>
      <c r="H54" s="249"/>
      <c r="I54" s="250">
        <v>3</v>
      </c>
      <c r="J54" s="168">
        <f ca="1">COUNTIF(I53:I63,2)</f>
        <v>0</v>
      </c>
    </row>
    <row r="55" spans="2:12" ht="23.25" x14ac:dyDescent="0.25">
      <c r="B55" s="251">
        <f t="shared" ref="B55:B63" si="3">$B54+1</f>
        <v>2</v>
      </c>
      <c r="C55" s="252"/>
      <c r="D55" s="252"/>
      <c r="E55" s="253"/>
      <c r="F55" s="254"/>
      <c r="G55" s="255"/>
      <c r="H55" s="256"/>
      <c r="I55" s="257"/>
      <c r="J55" s="168">
        <f ca="1">COUNTIF(I53:I64,3)</f>
        <v>1</v>
      </c>
    </row>
    <row r="56" spans="2:12" ht="23.25" x14ac:dyDescent="0.25">
      <c r="B56" s="244">
        <f t="shared" si="3"/>
        <v>3</v>
      </c>
      <c r="C56" s="245"/>
      <c r="D56" s="245"/>
      <c r="E56" s="246"/>
      <c r="F56" s="247"/>
      <c r="G56" s="248"/>
      <c r="H56" s="249"/>
      <c r="I56" s="250"/>
    </row>
    <row r="57" spans="2:12" ht="23.25" x14ac:dyDescent="0.25">
      <c r="B57" s="251">
        <f t="shared" si="3"/>
        <v>4</v>
      </c>
      <c r="C57" s="252"/>
      <c r="D57" s="252"/>
      <c r="E57" s="253"/>
      <c r="F57" s="254"/>
      <c r="G57" s="255"/>
      <c r="H57" s="256"/>
      <c r="I57" s="257"/>
      <c r="L57" s="227"/>
    </row>
    <row r="58" spans="2:12" ht="23.25" x14ac:dyDescent="0.25">
      <c r="B58" s="244">
        <f t="shared" si="3"/>
        <v>5</v>
      </c>
      <c r="C58" s="245"/>
      <c r="D58" s="245"/>
      <c r="E58" s="246"/>
      <c r="F58" s="247"/>
      <c r="G58" s="248"/>
      <c r="H58" s="249"/>
      <c r="I58" s="250"/>
    </row>
    <row r="59" spans="2:12" ht="23.25" x14ac:dyDescent="0.25">
      <c r="B59" s="251">
        <f t="shared" si="3"/>
        <v>6</v>
      </c>
      <c r="C59" s="252"/>
      <c r="D59" s="252"/>
      <c r="E59" s="253"/>
      <c r="F59" s="254"/>
      <c r="G59" s="255"/>
      <c r="H59" s="256"/>
      <c r="I59" s="257"/>
    </row>
    <row r="60" spans="2:12" ht="23.25" x14ac:dyDescent="0.25">
      <c r="B60" s="244">
        <f t="shared" si="3"/>
        <v>7</v>
      </c>
      <c r="C60" s="245"/>
      <c r="D60" s="245"/>
      <c r="E60" s="246"/>
      <c r="F60" s="247"/>
      <c r="G60" s="248"/>
      <c r="H60" s="249"/>
      <c r="I60" s="250"/>
    </row>
    <row r="61" spans="2:12" ht="23.25" x14ac:dyDescent="0.25">
      <c r="B61" s="251">
        <f t="shared" si="3"/>
        <v>8</v>
      </c>
      <c r="C61" s="252"/>
      <c r="D61" s="252"/>
      <c r="E61" s="253"/>
      <c r="F61" s="254"/>
      <c r="G61" s="255"/>
      <c r="H61" s="256"/>
      <c r="I61" s="257"/>
    </row>
    <row r="62" spans="2:12" ht="23.25" x14ac:dyDescent="0.25">
      <c r="B62" s="244">
        <f t="shared" si="3"/>
        <v>9</v>
      </c>
      <c r="C62" s="245"/>
      <c r="D62" s="245"/>
      <c r="E62" s="246"/>
      <c r="F62" s="247"/>
      <c r="G62" s="248"/>
      <c r="H62" s="249"/>
      <c r="I62" s="250"/>
    </row>
    <row r="63" spans="2:12" ht="23.25" x14ac:dyDescent="0.25">
      <c r="B63" s="258">
        <f t="shared" si="3"/>
        <v>10</v>
      </c>
      <c r="C63" s="259"/>
      <c r="D63" s="259"/>
      <c r="E63" s="260"/>
      <c r="F63" s="261"/>
      <c r="G63" s="262"/>
      <c r="H63" s="263"/>
      <c r="I63" s="264"/>
    </row>
    <row r="64" spans="2:12" x14ac:dyDescent="0.25">
      <c r="B64" s="154"/>
      <c r="C64" s="184"/>
      <c r="D64" s="199" t="str">
        <f ca="1">$D$34</f>
        <v>Sum</v>
      </c>
      <c r="E64" s="200">
        <f>SUM(E54:E63)</f>
        <v>3</v>
      </c>
      <c r="F64" s="184"/>
      <c r="G64" s="184"/>
      <c r="H64" s="184"/>
      <c r="I64" s="202"/>
    </row>
    <row r="65" spans="1:20" x14ac:dyDescent="0.25">
      <c r="B65" s="154"/>
      <c r="C65" s="184"/>
      <c r="D65" s="184"/>
      <c r="E65" s="184"/>
      <c r="F65" s="203"/>
      <c r="G65" s="184"/>
      <c r="H65" s="184"/>
      <c r="I65" s="202"/>
    </row>
    <row r="66" spans="1:20" x14ac:dyDescent="0.25">
      <c r="B66" s="154"/>
      <c r="C66" s="184"/>
      <c r="D66" s="184"/>
      <c r="E66" s="184"/>
      <c r="F66" s="203"/>
      <c r="G66" s="184"/>
      <c r="H66" s="184"/>
      <c r="I66" s="202"/>
    </row>
    <row r="67" spans="1:20" ht="21" x14ac:dyDescent="0.25">
      <c r="B67" s="265"/>
      <c r="C67" s="266" t="str">
        <f ca="1">' '!A454</f>
        <v>Economic feasibility</v>
      </c>
      <c r="D67" s="267"/>
      <c r="E67" s="267"/>
      <c r="F67" s="267"/>
      <c r="G67" s="267"/>
      <c r="H67" s="267"/>
      <c r="I67" s="268"/>
    </row>
    <row r="68" spans="1:20" s="274" customFormat="1" ht="34.5" customHeight="1" x14ac:dyDescent="0.25">
      <c r="A68" s="168"/>
      <c r="B68" s="269" t="str">
        <f t="shared" ref="B68:I68" ca="1" si="4">B23</f>
        <v>No.</v>
      </c>
      <c r="C68" s="270" t="str">
        <f t="shared" ca="1" si="4"/>
        <v>Title</v>
      </c>
      <c r="D68" s="270" t="str">
        <f t="shared" ca="1" si="4"/>
        <v>Consequences</v>
      </c>
      <c r="E68" s="333" t="str">
        <f t="shared" ca="1" si="4"/>
        <v>Influence on the project</v>
      </c>
      <c r="F68" s="271" t="str">
        <f t="shared" ca="1" si="4"/>
        <v>Degree of danger</v>
      </c>
      <c r="G68" s="270" t="str">
        <f t="shared" ca="1" si="4"/>
        <v>Ten-dency</v>
      </c>
      <c r="H68" s="272" t="str">
        <f t="shared" ca="1" si="4"/>
        <v>Possible measures</v>
      </c>
      <c r="I68" s="326" t="str">
        <f t="shared" ca="1" si="4"/>
        <v>Status</v>
      </c>
      <c r="J68" s="168">
        <f ca="1">COUNTIF(I68:I78,1)</f>
        <v>0</v>
      </c>
      <c r="K68" s="273"/>
      <c r="L68" s="273"/>
      <c r="M68" s="273"/>
      <c r="N68" s="273"/>
      <c r="O68" s="273"/>
      <c r="P68" s="273"/>
      <c r="Q68" s="273"/>
      <c r="R68" s="273"/>
      <c r="S68" s="273"/>
      <c r="T68" s="273"/>
    </row>
    <row r="69" spans="1:20" ht="23.25" x14ac:dyDescent="0.25">
      <c r="B69" s="275">
        <v>1</v>
      </c>
      <c r="C69" s="276"/>
      <c r="D69" s="276"/>
      <c r="E69" s="277">
        <v>1</v>
      </c>
      <c r="F69" s="278"/>
      <c r="G69" s="279">
        <v>1</v>
      </c>
      <c r="H69" s="280"/>
      <c r="I69" s="281">
        <v>3</v>
      </c>
      <c r="J69" s="168">
        <f ca="1">COUNTIF(I68:I78,2)</f>
        <v>0</v>
      </c>
    </row>
    <row r="70" spans="1:20" ht="23.25" x14ac:dyDescent="0.25">
      <c r="B70" s="282">
        <f t="shared" ref="B70:B78" si="5">$B69+1</f>
        <v>2</v>
      </c>
      <c r="C70" s="283"/>
      <c r="D70" s="283"/>
      <c r="E70" s="284"/>
      <c r="F70" s="285"/>
      <c r="G70" s="286"/>
      <c r="H70" s="287"/>
      <c r="I70" s="288"/>
      <c r="J70" s="168">
        <f ca="1">COUNTIF(I68:I79,3)</f>
        <v>1</v>
      </c>
    </row>
    <row r="71" spans="1:20" ht="23.25" x14ac:dyDescent="0.25">
      <c r="B71" s="275">
        <f t="shared" si="5"/>
        <v>3</v>
      </c>
      <c r="C71" s="276"/>
      <c r="D71" s="276"/>
      <c r="E71" s="277"/>
      <c r="F71" s="278"/>
      <c r="G71" s="279"/>
      <c r="H71" s="280"/>
      <c r="I71" s="281"/>
    </row>
    <row r="72" spans="1:20" ht="23.25" x14ac:dyDescent="0.25">
      <c r="B72" s="282">
        <f t="shared" si="5"/>
        <v>4</v>
      </c>
      <c r="C72" s="283"/>
      <c r="D72" s="283"/>
      <c r="E72" s="284"/>
      <c r="F72" s="285"/>
      <c r="G72" s="286"/>
      <c r="H72" s="287"/>
      <c r="I72" s="288"/>
    </row>
    <row r="73" spans="1:20" ht="23.25" x14ac:dyDescent="0.25">
      <c r="B73" s="275">
        <f t="shared" si="5"/>
        <v>5</v>
      </c>
      <c r="C73" s="276"/>
      <c r="D73" s="276"/>
      <c r="E73" s="277"/>
      <c r="F73" s="278"/>
      <c r="G73" s="279"/>
      <c r="H73" s="280"/>
      <c r="I73" s="281"/>
    </row>
    <row r="74" spans="1:20" ht="23.25" x14ac:dyDescent="0.25">
      <c r="B74" s="282">
        <f t="shared" si="5"/>
        <v>6</v>
      </c>
      <c r="C74" s="283"/>
      <c r="D74" s="283"/>
      <c r="E74" s="284"/>
      <c r="F74" s="285"/>
      <c r="G74" s="286"/>
      <c r="H74" s="287"/>
      <c r="I74" s="288"/>
    </row>
    <row r="75" spans="1:20" ht="23.25" x14ac:dyDescent="0.25">
      <c r="B75" s="275">
        <f t="shared" si="5"/>
        <v>7</v>
      </c>
      <c r="C75" s="276"/>
      <c r="D75" s="276"/>
      <c r="E75" s="277"/>
      <c r="F75" s="278"/>
      <c r="G75" s="279"/>
      <c r="H75" s="280"/>
      <c r="I75" s="281"/>
    </row>
    <row r="76" spans="1:20" ht="23.25" x14ac:dyDescent="0.25">
      <c r="B76" s="282">
        <f t="shared" si="5"/>
        <v>8</v>
      </c>
      <c r="C76" s="283"/>
      <c r="D76" s="283"/>
      <c r="E76" s="284"/>
      <c r="F76" s="285"/>
      <c r="G76" s="286"/>
      <c r="H76" s="287"/>
      <c r="I76" s="288"/>
    </row>
    <row r="77" spans="1:20" ht="23.25" x14ac:dyDescent="0.25">
      <c r="B77" s="275">
        <f t="shared" si="5"/>
        <v>9</v>
      </c>
      <c r="C77" s="276"/>
      <c r="D77" s="276"/>
      <c r="E77" s="277"/>
      <c r="F77" s="278"/>
      <c r="G77" s="279"/>
      <c r="H77" s="280"/>
      <c r="I77" s="281"/>
    </row>
    <row r="78" spans="1:20" ht="23.25" x14ac:dyDescent="0.25">
      <c r="B78" s="289">
        <f t="shared" si="5"/>
        <v>10</v>
      </c>
      <c r="C78" s="290"/>
      <c r="D78" s="290"/>
      <c r="E78" s="291"/>
      <c r="F78" s="292"/>
      <c r="G78" s="293"/>
      <c r="H78" s="294"/>
      <c r="I78" s="295"/>
    </row>
    <row r="79" spans="1:20" x14ac:dyDescent="0.25">
      <c r="B79" s="154"/>
      <c r="C79" s="184"/>
      <c r="D79" s="199" t="str">
        <f ca="1">$D$34</f>
        <v>Sum</v>
      </c>
      <c r="E79" s="200">
        <f>SUM(E69:E78)</f>
        <v>1</v>
      </c>
      <c r="F79" s="184"/>
      <c r="G79" s="184"/>
      <c r="H79" s="184"/>
      <c r="I79" s="202"/>
    </row>
    <row r="80" spans="1:20" x14ac:dyDescent="0.25">
      <c r="B80" s="154"/>
      <c r="C80" s="184"/>
      <c r="D80" s="184"/>
      <c r="E80" s="184"/>
      <c r="F80" s="203"/>
      <c r="G80" s="184"/>
      <c r="H80" s="184"/>
      <c r="I80" s="202"/>
    </row>
    <row r="81" spans="1:20" x14ac:dyDescent="0.25">
      <c r="B81" s="154"/>
      <c r="C81" s="184"/>
      <c r="D81" s="184"/>
      <c r="E81" s="184"/>
      <c r="F81" s="203"/>
      <c r="G81" s="184"/>
      <c r="H81" s="184"/>
      <c r="I81" s="202"/>
    </row>
    <row r="82" spans="1:20" ht="21" x14ac:dyDescent="0.25">
      <c r="B82" s="296"/>
      <c r="C82" s="297" t="str">
        <f ca="1">' '!A456</f>
        <v>Resources and time</v>
      </c>
      <c r="D82" s="298"/>
      <c r="E82" s="298"/>
      <c r="F82" s="298"/>
      <c r="G82" s="298"/>
      <c r="H82" s="298"/>
      <c r="I82" s="299"/>
    </row>
    <row r="83" spans="1:20" s="274" customFormat="1" ht="35.25" customHeight="1" x14ac:dyDescent="0.25">
      <c r="A83" s="168"/>
      <c r="B83" s="300" t="str">
        <f t="shared" ref="B83:I83" ca="1" si="6">B23</f>
        <v>No.</v>
      </c>
      <c r="C83" s="301" t="str">
        <f t="shared" ca="1" si="6"/>
        <v>Title</v>
      </c>
      <c r="D83" s="301" t="str">
        <f t="shared" ca="1" si="6"/>
        <v>Consequences</v>
      </c>
      <c r="E83" s="334" t="str">
        <f t="shared" ca="1" si="6"/>
        <v>Influence on the project</v>
      </c>
      <c r="F83" s="302" t="str">
        <f t="shared" ca="1" si="6"/>
        <v>Degree of danger</v>
      </c>
      <c r="G83" s="301" t="str">
        <f t="shared" ca="1" si="6"/>
        <v>Ten-dency</v>
      </c>
      <c r="H83" s="303" t="str">
        <f t="shared" ca="1" si="6"/>
        <v>Possible measures</v>
      </c>
      <c r="I83" s="327" t="str">
        <f t="shared" ca="1" si="6"/>
        <v>Status</v>
      </c>
      <c r="J83" s="168">
        <f ca="1">COUNTIF(I83:I93,1)</f>
        <v>0</v>
      </c>
      <c r="K83" s="273"/>
      <c r="L83" s="273"/>
      <c r="M83" s="273"/>
      <c r="N83" s="273"/>
      <c r="O83" s="273"/>
      <c r="P83" s="273"/>
      <c r="Q83" s="273"/>
      <c r="R83" s="273"/>
      <c r="S83" s="273"/>
      <c r="T83" s="273"/>
    </row>
    <row r="84" spans="1:20" ht="23.25" x14ac:dyDescent="0.25">
      <c r="B84" s="304">
        <v>1</v>
      </c>
      <c r="C84" s="305"/>
      <c r="D84" s="305"/>
      <c r="E84" s="306">
        <v>4</v>
      </c>
      <c r="F84" s="307"/>
      <c r="G84" s="308">
        <v>2</v>
      </c>
      <c r="H84" s="309"/>
      <c r="I84" s="310"/>
      <c r="J84" s="168">
        <f ca="1">COUNTIF(I83:I93,2)</f>
        <v>0</v>
      </c>
    </row>
    <row r="85" spans="1:20" ht="23.25" x14ac:dyDescent="0.25">
      <c r="B85" s="311">
        <f t="shared" ref="B85:B93" si="7">$B84+1</f>
        <v>2</v>
      </c>
      <c r="C85" s="312"/>
      <c r="D85" s="312"/>
      <c r="E85" s="313"/>
      <c r="F85" s="314"/>
      <c r="G85" s="315"/>
      <c r="H85" s="316"/>
      <c r="I85" s="317"/>
      <c r="J85" s="168">
        <f ca="1">COUNTIF(I83:I94,3)</f>
        <v>0</v>
      </c>
    </row>
    <row r="86" spans="1:20" ht="23.25" x14ac:dyDescent="0.25">
      <c r="B86" s="304">
        <f t="shared" si="7"/>
        <v>3</v>
      </c>
      <c r="C86" s="305"/>
      <c r="D86" s="305"/>
      <c r="E86" s="306"/>
      <c r="F86" s="307"/>
      <c r="G86" s="308"/>
      <c r="H86" s="309"/>
      <c r="I86" s="310"/>
    </row>
    <row r="87" spans="1:20" ht="23.25" x14ac:dyDescent="0.25">
      <c r="B87" s="311">
        <f t="shared" si="7"/>
        <v>4</v>
      </c>
      <c r="C87" s="312"/>
      <c r="D87" s="312"/>
      <c r="E87" s="313"/>
      <c r="F87" s="314"/>
      <c r="G87" s="315"/>
      <c r="H87" s="316"/>
      <c r="I87" s="317"/>
    </row>
    <row r="88" spans="1:20" ht="23.25" x14ac:dyDescent="0.25">
      <c r="B88" s="304">
        <f t="shared" si="7"/>
        <v>5</v>
      </c>
      <c r="C88" s="305"/>
      <c r="D88" s="305"/>
      <c r="E88" s="306"/>
      <c r="F88" s="307"/>
      <c r="G88" s="308"/>
      <c r="H88" s="309"/>
      <c r="I88" s="310"/>
    </row>
    <row r="89" spans="1:20" ht="23.25" x14ac:dyDescent="0.25">
      <c r="B89" s="311">
        <f t="shared" si="7"/>
        <v>6</v>
      </c>
      <c r="C89" s="312"/>
      <c r="D89" s="312"/>
      <c r="E89" s="313"/>
      <c r="F89" s="314"/>
      <c r="G89" s="315"/>
      <c r="H89" s="316"/>
      <c r="I89" s="317"/>
    </row>
    <row r="90" spans="1:20" ht="23.25" x14ac:dyDescent="0.25">
      <c r="B90" s="304">
        <f t="shared" si="7"/>
        <v>7</v>
      </c>
      <c r="C90" s="305"/>
      <c r="D90" s="305"/>
      <c r="E90" s="306"/>
      <c r="F90" s="307"/>
      <c r="G90" s="308"/>
      <c r="H90" s="309"/>
      <c r="I90" s="310"/>
    </row>
    <row r="91" spans="1:20" ht="23.25" x14ac:dyDescent="0.25">
      <c r="B91" s="311">
        <f t="shared" si="7"/>
        <v>8</v>
      </c>
      <c r="C91" s="312"/>
      <c r="D91" s="312"/>
      <c r="E91" s="313"/>
      <c r="F91" s="314"/>
      <c r="G91" s="315"/>
      <c r="H91" s="316"/>
      <c r="I91" s="317"/>
    </row>
    <row r="92" spans="1:20" ht="23.25" x14ac:dyDescent="0.25">
      <c r="B92" s="304">
        <f t="shared" si="7"/>
        <v>9</v>
      </c>
      <c r="C92" s="305"/>
      <c r="D92" s="305"/>
      <c r="E92" s="306"/>
      <c r="F92" s="307"/>
      <c r="G92" s="308"/>
      <c r="H92" s="309"/>
      <c r="I92" s="310"/>
    </row>
    <row r="93" spans="1:20" ht="23.25" x14ac:dyDescent="0.25">
      <c r="B93" s="318">
        <f t="shared" si="7"/>
        <v>10</v>
      </c>
      <c r="C93" s="319"/>
      <c r="D93" s="319"/>
      <c r="E93" s="320"/>
      <c r="F93" s="321"/>
      <c r="G93" s="322"/>
      <c r="H93" s="323"/>
      <c r="I93" s="324"/>
    </row>
    <row r="94" spans="1:20" x14ac:dyDescent="0.25">
      <c r="B94" s="154" t="s">
        <v>1903</v>
      </c>
      <c r="C94" s="184"/>
      <c r="D94" s="199" t="str">
        <f ca="1">$D$34</f>
        <v>Sum</v>
      </c>
      <c r="E94" s="200">
        <f>SUM(E84:E93)</f>
        <v>4</v>
      </c>
      <c r="F94" s="184"/>
      <c r="G94" s="184"/>
      <c r="H94" s="184"/>
      <c r="I94" s="202"/>
    </row>
    <row r="95" spans="1:20" x14ac:dyDescent="0.25">
      <c r="B95" s="154"/>
      <c r="C95" s="184"/>
      <c r="D95" s="184"/>
      <c r="E95" s="184"/>
      <c r="F95" s="183"/>
      <c r="G95" s="184"/>
      <c r="H95" s="184"/>
    </row>
    <row r="96" spans="1:20" x14ac:dyDescent="0.25">
      <c r="C96" s="184"/>
      <c r="D96" s="184"/>
      <c r="E96" s="184"/>
      <c r="F96" s="183"/>
      <c r="G96" s="184"/>
      <c r="H96" s="184"/>
    </row>
    <row r="97" spans="2:8" x14ac:dyDescent="0.25">
      <c r="B97" s="154"/>
      <c r="C97" s="184"/>
      <c r="D97" s="184"/>
      <c r="E97" s="184"/>
      <c r="F97" s="183"/>
      <c r="G97" s="184"/>
      <c r="H97" s="184"/>
    </row>
    <row r="98" spans="2:8" x14ac:dyDescent="0.25">
      <c r="B98" s="154"/>
      <c r="C98" s="184"/>
      <c r="D98" s="184"/>
      <c r="E98" s="184"/>
      <c r="F98" s="183"/>
      <c r="G98" s="184"/>
      <c r="H98" s="184"/>
    </row>
    <row r="99" spans="2:8" x14ac:dyDescent="0.25">
      <c r="B99" s="154"/>
      <c r="C99" s="184"/>
      <c r="D99" s="184"/>
      <c r="E99" s="184"/>
      <c r="F99" s="183"/>
      <c r="G99" s="184"/>
      <c r="H99" s="184"/>
    </row>
    <row r="100" spans="2:8" x14ac:dyDescent="0.25">
      <c r="B100" s="154"/>
      <c r="C100" s="184"/>
      <c r="D100" s="184"/>
      <c r="E100" s="184"/>
      <c r="F100" s="183"/>
      <c r="G100" s="184"/>
      <c r="H100" s="184"/>
    </row>
    <row r="101" spans="2:8" x14ac:dyDescent="0.25">
      <c r="B101" s="154"/>
      <c r="C101" s="184"/>
      <c r="D101" s="184"/>
      <c r="E101" s="184"/>
      <c r="F101" s="183"/>
      <c r="G101" s="184"/>
      <c r="H101" s="184"/>
    </row>
    <row r="102" spans="2:8" x14ac:dyDescent="0.25">
      <c r="B102" s="154"/>
      <c r="C102" s="184"/>
      <c r="D102" s="184"/>
      <c r="E102" s="184"/>
      <c r="F102" s="183"/>
      <c r="G102" s="184"/>
      <c r="H102" s="184"/>
    </row>
    <row r="103" spans="2:8" x14ac:dyDescent="0.25">
      <c r="B103" s="154"/>
      <c r="C103" s="184"/>
      <c r="D103" s="184"/>
      <c r="E103" s="184"/>
      <c r="F103" s="183"/>
      <c r="G103" s="184"/>
      <c r="H103" s="184"/>
    </row>
    <row r="104" spans="2:8" x14ac:dyDescent="0.25">
      <c r="B104" s="154"/>
      <c r="C104" s="184"/>
      <c r="D104" s="184"/>
      <c r="E104" s="184"/>
      <c r="F104" s="183"/>
      <c r="G104" s="184"/>
      <c r="H104" s="184"/>
    </row>
    <row r="105" spans="2:8" x14ac:dyDescent="0.25">
      <c r="B105" s="154"/>
      <c r="C105" s="184"/>
      <c r="D105" s="184"/>
      <c r="E105" s="184"/>
      <c r="F105" s="183"/>
      <c r="G105" s="184"/>
      <c r="H105" s="184"/>
    </row>
    <row r="106" spans="2:8" x14ac:dyDescent="0.25">
      <c r="B106" s="154"/>
      <c r="C106" s="184"/>
      <c r="D106" s="184"/>
      <c r="E106" s="184"/>
      <c r="F106" s="183"/>
      <c r="G106" s="184"/>
      <c r="H106" s="184"/>
    </row>
    <row r="107" spans="2:8" x14ac:dyDescent="0.25">
      <c r="B107" s="154"/>
      <c r="C107" s="184"/>
      <c r="D107" s="184"/>
      <c r="E107" s="184"/>
      <c r="F107" s="183"/>
      <c r="G107" s="184"/>
      <c r="H107" s="184"/>
    </row>
    <row r="108" spans="2:8" x14ac:dyDescent="0.25">
      <c r="B108" s="154"/>
      <c r="C108" s="184"/>
      <c r="D108" s="184"/>
      <c r="E108" s="184"/>
      <c r="F108" s="183"/>
      <c r="G108" s="184"/>
      <c r="H108" s="184"/>
    </row>
    <row r="109" spans="2:8" x14ac:dyDescent="0.25">
      <c r="B109" s="154"/>
      <c r="C109" s="184"/>
      <c r="D109" s="184"/>
      <c r="E109" s="184"/>
      <c r="F109" s="183"/>
      <c r="G109" s="184"/>
      <c r="H109" s="184"/>
    </row>
    <row r="110" spans="2:8" x14ac:dyDescent="0.25">
      <c r="B110" s="154"/>
      <c r="C110" s="184"/>
      <c r="D110" s="184"/>
      <c r="E110" s="184"/>
      <c r="F110" s="183"/>
      <c r="G110" s="184"/>
      <c r="H110" s="184"/>
    </row>
    <row r="111" spans="2:8" x14ac:dyDescent="0.25">
      <c r="B111" s="154"/>
      <c r="C111" s="184"/>
      <c r="D111" s="184"/>
      <c r="E111" s="184"/>
      <c r="F111" s="183"/>
      <c r="G111" s="184"/>
      <c r="H111" s="184"/>
    </row>
    <row r="112" spans="2:8" x14ac:dyDescent="0.25">
      <c r="B112" s="154"/>
      <c r="C112" s="184"/>
      <c r="D112" s="184"/>
      <c r="E112" s="184"/>
      <c r="F112" s="183"/>
      <c r="G112" s="184"/>
      <c r="H112" s="184"/>
    </row>
    <row r="113" spans="2:8" x14ac:dyDescent="0.25">
      <c r="B113" s="154"/>
      <c r="C113" s="184"/>
      <c r="D113" s="184"/>
      <c r="E113" s="184"/>
      <c r="F113" s="183"/>
      <c r="G113" s="184"/>
      <c r="H113" s="184"/>
    </row>
    <row r="114" spans="2:8" x14ac:dyDescent="0.25">
      <c r="B114" s="154"/>
      <c r="C114" s="184"/>
      <c r="D114" s="184"/>
      <c r="E114" s="184"/>
      <c r="F114" s="183"/>
      <c r="G114" s="184"/>
      <c r="H114" s="184"/>
    </row>
    <row r="115" spans="2:8" x14ac:dyDescent="0.25">
      <c r="B115" s="154"/>
      <c r="C115" s="184"/>
      <c r="D115" s="184"/>
      <c r="E115" s="184"/>
      <c r="F115" s="183"/>
      <c r="G115" s="184"/>
      <c r="H115" s="184"/>
    </row>
    <row r="116" spans="2:8" x14ac:dyDescent="0.25">
      <c r="B116" s="154"/>
      <c r="C116" s="184"/>
      <c r="D116" s="184"/>
      <c r="E116" s="184"/>
      <c r="F116" s="183"/>
      <c r="G116" s="184"/>
      <c r="H116" s="184"/>
    </row>
    <row r="117" spans="2:8" x14ac:dyDescent="0.25">
      <c r="B117" s="154"/>
      <c r="C117" s="184"/>
      <c r="D117" s="184"/>
      <c r="E117" s="184"/>
      <c r="F117" s="183"/>
      <c r="G117" s="184"/>
      <c r="H117" s="184"/>
    </row>
    <row r="118" spans="2:8" x14ac:dyDescent="0.25">
      <c r="B118" s="154"/>
      <c r="C118" s="184"/>
      <c r="D118" s="184"/>
      <c r="E118" s="184"/>
      <c r="F118" s="183"/>
      <c r="G118" s="184"/>
      <c r="H118" s="184"/>
    </row>
    <row r="119" spans="2:8" x14ac:dyDescent="0.25">
      <c r="B119" s="154"/>
      <c r="C119" s="184"/>
      <c r="D119" s="184"/>
      <c r="E119" s="184"/>
      <c r="F119" s="183"/>
      <c r="G119" s="184"/>
      <c r="H119" s="184"/>
    </row>
    <row r="120" spans="2:8" x14ac:dyDescent="0.25">
      <c r="B120" s="154"/>
      <c r="C120" s="184"/>
      <c r="D120" s="184"/>
      <c r="E120" s="184"/>
      <c r="F120" s="183"/>
      <c r="G120" s="184"/>
      <c r="H120" s="184"/>
    </row>
    <row r="121" spans="2:8" x14ac:dyDescent="0.25">
      <c r="B121" s="154"/>
      <c r="C121" s="184"/>
      <c r="D121" s="184"/>
      <c r="E121" s="184"/>
      <c r="F121" s="183"/>
      <c r="G121" s="184"/>
      <c r="H121" s="184"/>
    </row>
    <row r="122" spans="2:8" x14ac:dyDescent="0.25">
      <c r="B122" s="154"/>
      <c r="C122" s="184"/>
      <c r="D122" s="184"/>
      <c r="E122" s="184"/>
      <c r="F122" s="183"/>
      <c r="G122" s="184"/>
      <c r="H122" s="184"/>
    </row>
    <row r="123" spans="2:8" x14ac:dyDescent="0.25">
      <c r="B123" s="154"/>
      <c r="C123" s="184"/>
      <c r="D123" s="184"/>
      <c r="E123" s="184"/>
      <c r="F123" s="183"/>
      <c r="G123" s="184"/>
      <c r="H123" s="184"/>
    </row>
    <row r="124" spans="2:8" x14ac:dyDescent="0.25">
      <c r="B124" s="154"/>
      <c r="C124" s="184"/>
      <c r="D124" s="184"/>
      <c r="E124" s="184"/>
      <c r="F124" s="183"/>
      <c r="G124" s="184"/>
      <c r="H124" s="184"/>
    </row>
    <row r="125" spans="2:8" x14ac:dyDescent="0.25">
      <c r="B125" s="154"/>
      <c r="C125" s="184"/>
      <c r="D125" s="184"/>
      <c r="E125" s="184"/>
      <c r="F125" s="183"/>
      <c r="G125" s="184"/>
      <c r="H125" s="184"/>
    </row>
    <row r="126" spans="2:8" x14ac:dyDescent="0.25">
      <c r="B126" s="154"/>
      <c r="C126" s="184"/>
      <c r="D126" s="184"/>
      <c r="E126" s="184"/>
      <c r="F126" s="183"/>
      <c r="G126" s="184"/>
      <c r="H126" s="184"/>
    </row>
    <row r="127" spans="2:8" x14ac:dyDescent="0.25">
      <c r="B127" s="154"/>
      <c r="C127" s="184"/>
      <c r="D127" s="184"/>
      <c r="E127" s="184"/>
      <c r="F127" s="183"/>
      <c r="G127" s="184"/>
      <c r="H127" s="184"/>
    </row>
    <row r="128" spans="2:8" x14ac:dyDescent="0.25">
      <c r="B128" s="154"/>
      <c r="C128" s="184"/>
      <c r="D128" s="184"/>
      <c r="E128" s="184"/>
      <c r="F128" s="183"/>
      <c r="G128" s="184"/>
      <c r="H128" s="184"/>
    </row>
    <row r="129" spans="2:8" x14ac:dyDescent="0.25">
      <c r="B129" s="154"/>
      <c r="C129" s="184"/>
      <c r="D129" s="184"/>
      <c r="E129" s="184"/>
      <c r="F129" s="183"/>
      <c r="G129" s="184"/>
      <c r="H129" s="184"/>
    </row>
    <row r="130" spans="2:8" x14ac:dyDescent="0.25">
      <c r="B130" s="154"/>
      <c r="C130" s="184"/>
      <c r="D130" s="184"/>
      <c r="E130" s="184"/>
      <c r="F130" s="183"/>
      <c r="G130" s="184"/>
      <c r="H130" s="184"/>
    </row>
    <row r="131" spans="2:8" x14ac:dyDescent="0.25">
      <c r="B131" s="154"/>
      <c r="C131" s="184"/>
      <c r="D131" s="184"/>
      <c r="E131" s="184"/>
      <c r="F131" s="183"/>
      <c r="G131" s="184"/>
      <c r="H131" s="184"/>
    </row>
    <row r="132" spans="2:8" x14ac:dyDescent="0.25">
      <c r="B132" s="154"/>
      <c r="C132" s="184"/>
      <c r="D132" s="184"/>
      <c r="E132" s="184"/>
      <c r="F132" s="183"/>
      <c r="G132" s="184"/>
      <c r="H132" s="184"/>
    </row>
    <row r="133" spans="2:8" x14ac:dyDescent="0.25">
      <c r="B133" s="154"/>
      <c r="C133" s="184"/>
      <c r="D133" s="184"/>
      <c r="E133" s="184"/>
      <c r="F133" s="183"/>
      <c r="G133" s="184"/>
      <c r="H133" s="184"/>
    </row>
    <row r="134" spans="2:8" x14ac:dyDescent="0.25">
      <c r="B134" s="154"/>
      <c r="C134" s="184"/>
      <c r="D134" s="184"/>
      <c r="E134" s="184"/>
      <c r="F134" s="183"/>
      <c r="G134" s="184"/>
      <c r="H134" s="184"/>
    </row>
    <row r="135" spans="2:8" x14ac:dyDescent="0.25">
      <c r="B135" s="154"/>
      <c r="C135" s="184"/>
      <c r="D135" s="184"/>
      <c r="E135" s="184"/>
      <c r="F135" s="183"/>
      <c r="G135" s="184"/>
      <c r="H135" s="184"/>
    </row>
    <row r="136" spans="2:8" x14ac:dyDescent="0.25">
      <c r="B136" s="154"/>
      <c r="C136" s="184"/>
      <c r="D136" s="184"/>
      <c r="E136" s="184"/>
      <c r="F136" s="183"/>
      <c r="G136" s="184"/>
      <c r="H136" s="184"/>
    </row>
    <row r="137" spans="2:8" x14ac:dyDescent="0.25">
      <c r="B137" s="154"/>
      <c r="C137" s="184"/>
      <c r="D137" s="184"/>
      <c r="E137" s="184"/>
      <c r="F137" s="183"/>
      <c r="G137" s="184"/>
      <c r="H137" s="184"/>
    </row>
    <row r="138" spans="2:8" x14ac:dyDescent="0.25">
      <c r="B138" s="154"/>
      <c r="C138" s="184"/>
      <c r="D138" s="184"/>
      <c r="E138" s="184"/>
      <c r="F138" s="183"/>
      <c r="G138" s="184"/>
      <c r="H138" s="184"/>
    </row>
    <row r="139" spans="2:8" x14ac:dyDescent="0.25">
      <c r="B139" s="154"/>
      <c r="C139" s="184"/>
      <c r="D139" s="184"/>
      <c r="E139" s="184"/>
      <c r="F139" s="183"/>
      <c r="G139" s="184"/>
      <c r="H139" s="184"/>
    </row>
    <row r="140" spans="2:8" x14ac:dyDescent="0.25">
      <c r="B140" s="154"/>
      <c r="C140" s="184"/>
      <c r="D140" s="184"/>
      <c r="E140" s="184"/>
      <c r="F140" s="183"/>
      <c r="G140" s="184"/>
      <c r="H140" s="184"/>
    </row>
    <row r="141" spans="2:8" x14ac:dyDescent="0.25">
      <c r="B141" s="154"/>
      <c r="C141" s="184"/>
      <c r="D141" s="184"/>
      <c r="E141" s="184"/>
      <c r="F141" s="183"/>
      <c r="G141" s="184"/>
      <c r="H141" s="184"/>
    </row>
    <row r="142" spans="2:8" x14ac:dyDescent="0.25">
      <c r="B142" s="154"/>
      <c r="C142" s="184"/>
      <c r="D142" s="184"/>
      <c r="E142" s="184"/>
      <c r="F142" s="183"/>
      <c r="G142" s="184"/>
      <c r="H142" s="184"/>
    </row>
    <row r="143" spans="2:8" x14ac:dyDescent="0.25">
      <c r="B143" s="154"/>
      <c r="C143" s="184"/>
      <c r="D143" s="184"/>
      <c r="E143" s="184"/>
      <c r="F143" s="183"/>
      <c r="G143" s="184"/>
      <c r="H143" s="184"/>
    </row>
    <row r="144" spans="2:8" x14ac:dyDescent="0.25">
      <c r="B144" s="154"/>
      <c r="C144" s="184"/>
      <c r="D144" s="184"/>
      <c r="E144" s="184"/>
      <c r="F144" s="183"/>
      <c r="G144" s="184"/>
      <c r="H144" s="184"/>
    </row>
    <row r="145" spans="2:8" x14ac:dyDescent="0.25">
      <c r="B145" s="154"/>
      <c r="C145" s="184"/>
      <c r="D145" s="184"/>
      <c r="E145" s="184"/>
      <c r="F145" s="183"/>
      <c r="G145" s="184"/>
      <c r="H145" s="184"/>
    </row>
    <row r="146" spans="2:8" x14ac:dyDescent="0.25">
      <c r="B146" s="154"/>
      <c r="C146" s="184"/>
      <c r="D146" s="184"/>
      <c r="E146" s="184"/>
      <c r="F146" s="183"/>
      <c r="G146" s="184"/>
      <c r="H146" s="184"/>
    </row>
    <row r="147" spans="2:8" x14ac:dyDescent="0.25">
      <c r="B147" s="154"/>
      <c r="C147" s="184"/>
      <c r="D147" s="184"/>
      <c r="E147" s="184"/>
      <c r="F147" s="183"/>
      <c r="G147" s="184"/>
      <c r="H147" s="184"/>
    </row>
    <row r="148" spans="2:8" x14ac:dyDescent="0.25">
      <c r="B148" s="154"/>
      <c r="C148" s="184"/>
      <c r="D148" s="184"/>
      <c r="E148" s="184"/>
      <c r="F148" s="183"/>
      <c r="G148" s="184"/>
      <c r="H148" s="184"/>
    </row>
    <row r="149" spans="2:8" x14ac:dyDescent="0.25">
      <c r="B149" s="154"/>
      <c r="C149" s="184"/>
      <c r="D149" s="184"/>
      <c r="E149" s="184"/>
      <c r="F149" s="183"/>
      <c r="G149" s="184"/>
      <c r="H149" s="184"/>
    </row>
    <row r="150" spans="2:8" x14ac:dyDescent="0.25">
      <c r="B150" s="154"/>
      <c r="C150" s="184"/>
      <c r="D150" s="184"/>
      <c r="E150" s="184"/>
      <c r="F150" s="183"/>
      <c r="G150" s="184"/>
      <c r="H150" s="184"/>
    </row>
    <row r="151" spans="2:8" x14ac:dyDescent="0.25">
      <c r="B151" s="154"/>
      <c r="C151" s="184"/>
      <c r="D151" s="184"/>
      <c r="E151" s="184"/>
      <c r="F151" s="183"/>
      <c r="G151" s="184"/>
      <c r="H151" s="184"/>
    </row>
    <row r="152" spans="2:8" x14ac:dyDescent="0.25">
      <c r="B152" s="154"/>
    </row>
    <row r="153" spans="2:8" x14ac:dyDescent="0.25">
      <c r="B153" s="154"/>
    </row>
  </sheetData>
  <sheetProtection password="CAF1" sheet="1" objects="1" scenarios="1" formatCells="0" formatColumns="0" formatRows="0" insertHyperlinks="0" selectLockedCells="1" sort="0" autoFilter="0"/>
  <conditionalFormatting sqref="F24:F33">
    <cfRule type="iconSet" priority="19">
      <iconSet iconSet="3ArrowsGray" showValue="0" reverse="1">
        <cfvo type="percent" val="0"/>
        <cfvo type="num" val="2"/>
        <cfvo type="num" val="3"/>
      </iconSet>
    </cfRule>
  </conditionalFormatting>
  <conditionalFormatting sqref="H24:H33">
    <cfRule type="iconSet" priority="18">
      <iconSet iconSet="3Symbols2" showValue="0" reverse="1">
        <cfvo type="percent" val="0"/>
        <cfvo type="num" val="2"/>
        <cfvo type="num" val="3"/>
      </iconSet>
    </cfRule>
  </conditionalFormatting>
  <conditionalFormatting sqref="E24:E33">
    <cfRule type="iconSet" priority="17">
      <iconSet iconSet="5Rating">
        <cfvo type="percent" val="0"/>
        <cfvo type="num" val="1"/>
        <cfvo type="num" val="2"/>
        <cfvo type="num" val="3"/>
        <cfvo type="num" val="4"/>
      </iconSet>
    </cfRule>
  </conditionalFormatting>
  <conditionalFormatting sqref="F39:F48">
    <cfRule type="iconSet" priority="16">
      <iconSet iconSet="3ArrowsGray" showValue="0" reverse="1">
        <cfvo type="percent" val="0"/>
        <cfvo type="num" val="2"/>
        <cfvo type="num" val="3"/>
      </iconSet>
    </cfRule>
  </conditionalFormatting>
  <conditionalFormatting sqref="H39:H48">
    <cfRule type="iconSet" priority="14">
      <iconSet iconSet="3Symbols2" showValue="0" reverse="1">
        <cfvo type="percent" val="0"/>
        <cfvo type="num" val="2"/>
        <cfvo type="num" val="3"/>
      </iconSet>
    </cfRule>
  </conditionalFormatting>
  <conditionalFormatting sqref="E39:E48">
    <cfRule type="iconSet" priority="15">
      <iconSet iconSet="5Rating">
        <cfvo type="percent" val="0"/>
        <cfvo type="num" val="1"/>
        <cfvo type="num" val="2"/>
        <cfvo type="num" val="3"/>
        <cfvo type="num" val="4"/>
      </iconSet>
    </cfRule>
  </conditionalFormatting>
  <conditionalFormatting sqref="F54:F63">
    <cfRule type="iconSet" priority="13">
      <iconSet iconSet="3ArrowsGray" showValue="0" reverse="1">
        <cfvo type="percent" val="0"/>
        <cfvo type="num" val="2"/>
        <cfvo type="num" val="3"/>
      </iconSet>
    </cfRule>
  </conditionalFormatting>
  <conditionalFormatting sqref="H54:H63">
    <cfRule type="iconSet" priority="11">
      <iconSet iconSet="3Symbols2" showValue="0" reverse="1">
        <cfvo type="percent" val="0"/>
        <cfvo type="num" val="2"/>
        <cfvo type="num" val="3"/>
      </iconSet>
    </cfRule>
  </conditionalFormatting>
  <conditionalFormatting sqref="E54:E63">
    <cfRule type="iconSet" priority="12">
      <iconSet iconSet="5Rating">
        <cfvo type="percent" val="0"/>
        <cfvo type="num" val="1"/>
        <cfvo type="num" val="2"/>
        <cfvo type="num" val="3"/>
        <cfvo type="num" val="4"/>
      </iconSet>
    </cfRule>
  </conditionalFormatting>
  <conditionalFormatting sqref="F69:F78">
    <cfRule type="iconSet" priority="10">
      <iconSet iconSet="3ArrowsGray" showValue="0" reverse="1">
        <cfvo type="percent" val="0"/>
        <cfvo type="num" val="2"/>
        <cfvo type="num" val="3"/>
      </iconSet>
    </cfRule>
  </conditionalFormatting>
  <conditionalFormatting sqref="H69:H78">
    <cfRule type="iconSet" priority="8">
      <iconSet iconSet="3Symbols2" showValue="0" reverse="1">
        <cfvo type="percent" val="0"/>
        <cfvo type="num" val="2"/>
        <cfvo type="num" val="3"/>
      </iconSet>
    </cfRule>
  </conditionalFormatting>
  <conditionalFormatting sqref="E69:E78">
    <cfRule type="iconSet" priority="9">
      <iconSet iconSet="5Rating">
        <cfvo type="percent" val="0"/>
        <cfvo type="num" val="1"/>
        <cfvo type="num" val="2"/>
        <cfvo type="num" val="3"/>
        <cfvo type="num" val="4"/>
      </iconSet>
    </cfRule>
  </conditionalFormatting>
  <conditionalFormatting sqref="F84:F93">
    <cfRule type="iconSet" priority="7">
      <iconSet iconSet="3ArrowsGray" showValue="0" reverse="1">
        <cfvo type="percent" val="0"/>
        <cfvo type="num" val="2"/>
        <cfvo type="num" val="3"/>
      </iconSet>
    </cfRule>
  </conditionalFormatting>
  <conditionalFormatting sqref="H84:H93">
    <cfRule type="iconSet" priority="5">
      <iconSet iconSet="3Symbols2" showValue="0" reverse="1">
        <cfvo type="percent" val="0"/>
        <cfvo type="num" val="2"/>
        <cfvo type="num" val="3"/>
      </iconSet>
    </cfRule>
  </conditionalFormatting>
  <conditionalFormatting sqref="E84:E93">
    <cfRule type="iconSet" priority="6">
      <iconSet iconSet="5Rating">
        <cfvo type="percent" val="0"/>
        <cfvo type="num" val="1"/>
        <cfvo type="num" val="2"/>
        <cfvo type="num" val="3"/>
        <cfvo type="num" val="4"/>
      </iconSet>
    </cfRule>
  </conditionalFormatting>
  <conditionalFormatting sqref="G24:G33 G39:G48 G54:G63 G69:G78 G84:G93">
    <cfRule type="iconSet" priority="4">
      <iconSet iconSet="3ArrowsGray" showValue="0">
        <cfvo type="percent" val="0"/>
        <cfvo type="num" val="2"/>
        <cfvo type="num" val="3"/>
      </iconSet>
    </cfRule>
  </conditionalFormatting>
  <conditionalFormatting sqref="B24:I33">
    <cfRule type="expression" dxfId="1" priority="2">
      <formula>MOD(ROW(A1),2)=0</formula>
    </cfRule>
    <cfRule type="expression" dxfId="0" priority="3">
      <formula>MOD(ROW(A2),2)=0</formula>
    </cfRule>
  </conditionalFormatting>
  <dataValidations count="5">
    <dataValidation type="list" allowBlank="1" showInputMessage="1" showErrorMessage="1" sqref="F24:F33 F39:F48 F54:F63 F69:F78 F84:F93" xr:uid="{00000000-0002-0000-1700-000000000000}">
      <formula1>"0,1,2,3,4"</formula1>
    </dataValidation>
    <dataValidation type="list" allowBlank="1" showInputMessage="1" showErrorMessage="1" sqref="F49" xr:uid="{00000000-0002-0000-1700-000001000000}">
      <formula1>"0,1,2,3"</formula1>
    </dataValidation>
    <dataValidation type="list" showInputMessage="1" showErrorMessage="1" sqref="F38 I69:I78 I53:I63 G69:G78 G24:G33 I84:I93 G38:G49 E53:F53 I38:I49 G84:G93 G53:G63 I24:I33" xr:uid="{00000000-0002-0000-1700-000002000000}">
      <formula1>"1,2,3"</formula1>
    </dataValidation>
    <dataValidation type="list" errorStyle="warning" showInputMessage="1" showErrorMessage="1" sqref="E38" xr:uid="{00000000-0002-0000-1700-000003000000}">
      <formula1>"1,2,3"</formula1>
    </dataValidation>
    <dataValidation type="list" showInputMessage="1" showErrorMessage="1" sqref="E24:E33 E39:E48 E54:E63 E69:E78 E84:E93" xr:uid="{00000000-0002-0000-1700-000004000000}">
      <formula1>"1,2,3,4"</formula1>
    </dataValidation>
  </dataValidations>
  <pageMargins left="0.19685039370078741" right="0.19685039370078741" top="0.31496062992125984" bottom="0.43307086614173229" header="0" footer="0.19685039370078741"/>
  <pageSetup paperSize="8" scale="90" orientation="portrait" r:id="rId1"/>
  <headerFooter scaleWithDoc="0">
    <oddFooter>&amp;L&amp;8&amp;K01+049(c) s. imboden&amp;C&amp;8&amp;K01+049printed &amp;D&amp;R&amp;8&amp;K03+000&amp;P/&amp;N</oddFooter>
  </headerFooter>
  <rowBreaks count="1" manualBreakCount="1">
    <brk id="65"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20578" r:id="rId4" name="Drop Down 333">
              <controlPr defaultSize="0" print="0" autoLine="0" autoPict="0">
                <anchor moveWithCells="1">
                  <from>
                    <xdr:col>7</xdr:col>
                    <xdr:colOff>2562225</xdr:colOff>
                    <xdr:row>2</xdr:row>
                    <xdr:rowOff>76200</xdr:rowOff>
                  </from>
                  <to>
                    <xdr:col>7</xdr:col>
                    <xdr:colOff>3514725</xdr:colOff>
                    <xdr:row>2</xdr:row>
                    <xdr:rowOff>228600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iconSet" priority="1" id="{E9FF18C7-E885-4E41-BCB2-F9B1FB238B10}">
            <x14:iconSet iconSet="3Symbols2" showValue="0" custom="1">
              <x14:cfvo type="percent">
                <xm:f>0</xm:f>
              </x14:cfvo>
              <x14:cfvo type="num">
                <xm:f>2</xm:f>
              </x14:cfvo>
              <x14:cfvo type="num">
                <xm:f>3</xm:f>
              </x14:cfvo>
              <x14:cfIcon iconSet="3Symbols2" iconId="2"/>
              <x14:cfIcon iconSet="3Symbols2" iconId="1"/>
              <x14:cfIcon iconSet="3Symbols2" iconId="0"/>
            </x14:iconSet>
          </x14:cfRule>
          <xm:sqref>I24:I33 I39:I48 I53:I63 I68:I78 I84:I93</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Tabelle7"/>
  <dimension ref="A1:F11"/>
  <sheetViews>
    <sheetView showGridLines="0" showRowColHeaders="0" zoomScaleNormal="100" workbookViewId="0">
      <selection activeCell="A2" sqref="A2"/>
    </sheetView>
  </sheetViews>
  <sheetFormatPr baseColWidth="10" defaultColWidth="11.5703125" defaultRowHeight="15" x14ac:dyDescent="0.25"/>
  <cols>
    <col min="1" max="1" width="11.42578125" style="155"/>
    <col min="2" max="2" width="11.5703125" style="148"/>
    <col min="3" max="3" width="0.5703125" style="148" customWidth="1"/>
    <col min="4" max="4" width="32.42578125" style="148" customWidth="1"/>
    <col min="5" max="5" width="0.42578125" style="148" customWidth="1"/>
    <col min="6" max="16384" width="11.5703125" style="148"/>
  </cols>
  <sheetData>
    <row r="1" spans="2:6" x14ac:dyDescent="0.25">
      <c r="B1" s="155"/>
      <c r="C1" s="155"/>
      <c r="D1" s="155"/>
      <c r="E1" s="155"/>
      <c r="F1" s="155"/>
    </row>
    <row r="2" spans="2:6" x14ac:dyDescent="0.25">
      <c r="B2" s="155"/>
      <c r="C2" s="155"/>
      <c r="D2" s="155"/>
      <c r="E2" s="155"/>
      <c r="F2" s="155"/>
    </row>
    <row r="3" spans="2:6" x14ac:dyDescent="0.25">
      <c r="B3" s="155"/>
      <c r="C3" s="155"/>
      <c r="D3" s="155"/>
      <c r="E3" s="155"/>
      <c r="F3" s="155"/>
    </row>
    <row r="4" spans="2:6" ht="20.25" customHeight="1" x14ac:dyDescent="0.25">
      <c r="B4" s="156"/>
      <c r="C4" s="156"/>
      <c r="D4" s="157" t="str">
        <f ca="1">' '!A47</f>
        <v>Your logo:</v>
      </c>
      <c r="E4" s="156"/>
      <c r="F4" s="156"/>
    </row>
    <row r="5" spans="2:6" ht="3.75" customHeight="1" x14ac:dyDescent="0.25">
      <c r="B5" s="156"/>
      <c r="C5" s="155"/>
      <c r="D5" s="155"/>
      <c r="E5" s="155"/>
      <c r="F5" s="156"/>
    </row>
    <row r="6" spans="2:6" ht="41.25" customHeight="1" x14ac:dyDescent="0.25">
      <c r="B6" s="156"/>
      <c r="C6" s="155"/>
      <c r="D6" s="158"/>
      <c r="E6" s="155"/>
      <c r="F6" s="156"/>
    </row>
    <row r="7" spans="2:6" ht="3" customHeight="1" x14ac:dyDescent="0.25">
      <c r="B7" s="156"/>
      <c r="C7" s="155"/>
      <c r="D7" s="155"/>
      <c r="E7" s="155"/>
      <c r="F7" s="156"/>
    </row>
    <row r="8" spans="2:6" x14ac:dyDescent="0.25">
      <c r="B8" s="156"/>
      <c r="C8" s="156"/>
      <c r="D8" s="156"/>
      <c r="E8" s="156"/>
      <c r="F8" s="156"/>
    </row>
    <row r="9" spans="2:6" ht="9" customHeight="1" x14ac:dyDescent="0.25">
      <c r="B9" s="156"/>
      <c r="C9" s="156"/>
      <c r="D9" s="156"/>
      <c r="E9" s="156"/>
      <c r="F9" s="156"/>
    </row>
    <row r="11" spans="2:6" x14ac:dyDescent="0.25">
      <c r="B11" s="151" t="s">
        <v>1902</v>
      </c>
    </row>
  </sheetData>
  <sheetProtection sheet="1" scenarios="1" formatCells="0" formatColumns="0" formatRows="0" insertHyperlinks="0" sort="0" autoFilter="0"/>
  <pageMargins left="0.7" right="0.7" top="0.78740157499999996" bottom="0.78740157499999996" header="0.3" footer="0.3"/>
  <pageSetup paperSize="9" orientation="portrait" horizontalDpi="1200" verticalDpi="1200"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10</vt:i4>
      </vt:variant>
    </vt:vector>
  </HeadingPairs>
  <TitlesOfParts>
    <vt:vector size="12" baseType="lpstr">
      <vt:lpstr>Machbarkeit</vt:lpstr>
      <vt:lpstr>Logo</vt:lpstr>
      <vt:lpstr>Datum</vt:lpstr>
      <vt:lpstr>Machbarkeit!Druckbereich</vt:lpstr>
      <vt:lpstr>Machbarkeit!Drucktitel</vt:lpstr>
      <vt:lpstr>Ersatzprodukte</vt:lpstr>
      <vt:lpstr>Kunden</vt:lpstr>
      <vt:lpstr>Lieferanten</vt:lpstr>
      <vt:lpstr>Mitbewerber</vt:lpstr>
      <vt:lpstr>Rivalitaet</vt:lpstr>
      <vt:lpstr>Sprachen</vt:lpstr>
      <vt:lpstr>top_2</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iSerge</dc:creator>
  <cp:lastModifiedBy>iSerge</cp:lastModifiedBy>
  <cp:lastPrinted>2018-05-06T06:41:57Z</cp:lastPrinted>
  <dcterms:created xsi:type="dcterms:W3CDTF">2010-11-08T10:14:07Z</dcterms:created>
  <dcterms:modified xsi:type="dcterms:W3CDTF">2018-05-16T04:48:09Z</dcterms:modified>
</cp:coreProperties>
</file>